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 windowWidth="15480" windowHeight="11640"/>
  </bookViews>
  <sheets>
    <sheet name="Unit" sheetId="4" r:id="rId1"/>
  </sheets>
  <definedNames>
    <definedName name="OLE_LINK2" localSheetId="0">Unit!$C$61</definedName>
  </definedNames>
  <calcPr calcId="124519"/>
</workbook>
</file>

<file path=xl/calcChain.xml><?xml version="1.0" encoding="utf-8"?>
<calcChain xmlns="http://schemas.openxmlformats.org/spreadsheetml/2006/main">
  <c r="P95" i="4"/>
  <c r="P102"/>
  <c r="P101"/>
  <c r="P100"/>
  <c r="P99"/>
  <c r="P98"/>
  <c r="O692"/>
  <c r="P688"/>
  <c r="P689"/>
  <c r="P690"/>
  <c r="P691"/>
  <c r="P692"/>
  <c r="P945"/>
  <c r="P946"/>
  <c r="P947"/>
  <c r="P948"/>
  <c r="P949"/>
  <c r="P950"/>
  <c r="P944"/>
  <c r="T935"/>
  <c r="U935"/>
  <c r="T934"/>
  <c r="N852"/>
  <c r="U934"/>
  <c r="S878"/>
  <c r="N851"/>
  <c r="N850"/>
  <c r="P172"/>
  <c r="P173"/>
  <c r="P174"/>
  <c r="P175"/>
  <c r="P176"/>
  <c r="P177"/>
  <c r="P178"/>
  <c r="P181"/>
  <c r="O181"/>
  <c r="N181"/>
  <c r="N729"/>
  <c r="P733"/>
  <c r="P97"/>
  <c r="P158"/>
  <c r="S882"/>
  <c r="S883"/>
  <c r="S884"/>
  <c r="S885"/>
  <c r="P825"/>
  <c r="P821"/>
  <c r="O488"/>
  <c r="O420"/>
  <c r="N420"/>
  <c r="O424"/>
  <c r="N424"/>
  <c r="O413"/>
  <c r="N413"/>
  <c r="O406"/>
  <c r="N406"/>
  <c r="O379"/>
  <c r="N379"/>
  <c r="O396"/>
  <c r="N396"/>
  <c r="O355"/>
  <c r="N355"/>
  <c r="O315"/>
  <c r="N315"/>
  <c r="O332"/>
  <c r="N332"/>
  <c r="O291"/>
  <c r="N291"/>
  <c r="O270"/>
  <c r="N270"/>
  <c r="O249"/>
  <c r="N249"/>
  <c r="P162"/>
  <c r="P163"/>
  <c r="P171"/>
  <c r="P170"/>
  <c r="P161"/>
  <c r="P164"/>
  <c r="O207"/>
  <c r="N207"/>
  <c r="N165"/>
  <c r="O165"/>
  <c r="P156"/>
  <c r="P157"/>
  <c r="P159"/>
  <c r="P160"/>
  <c r="P165"/>
  <c r="N194"/>
  <c r="P997"/>
  <c r="P995"/>
  <c r="P993"/>
  <c r="P996"/>
  <c r="P994"/>
  <c r="P992"/>
  <c r="S988"/>
  <c r="T988"/>
  <c r="S987"/>
  <c r="T987"/>
  <c r="T983"/>
  <c r="U983"/>
  <c r="T982"/>
  <c r="U982"/>
  <c r="T981"/>
  <c r="U981"/>
  <c r="T939"/>
  <c r="U939"/>
  <c r="T933"/>
  <c r="U933"/>
  <c r="T932"/>
  <c r="U932"/>
  <c r="R927"/>
  <c r="S927"/>
  <c r="O737"/>
  <c r="N692"/>
  <c r="N913"/>
  <c r="N889"/>
  <c r="N888"/>
  <c r="N887"/>
  <c r="N870"/>
  <c r="N871"/>
  <c r="N849"/>
  <c r="N863"/>
  <c r="N864" s="1"/>
  <c r="N848"/>
  <c r="N490"/>
  <c r="N480"/>
  <c r="N481"/>
  <c r="N456"/>
  <c r="N457"/>
  <c r="N444"/>
  <c r="N180"/>
  <c r="N179"/>
  <c r="N130"/>
  <c r="N91"/>
  <c r="O91"/>
  <c r="O456"/>
  <c r="O457"/>
  <c r="P180"/>
  <c r="P456"/>
  <c r="Q456"/>
  <c r="O889"/>
  <c r="P889"/>
  <c r="Q889"/>
  <c r="R889"/>
  <c r="S879"/>
  <c r="S880"/>
  <c r="S881"/>
  <c r="S886"/>
  <c r="O888"/>
  <c r="P888"/>
  <c r="Q888"/>
  <c r="R888"/>
  <c r="S876"/>
  <c r="S877"/>
  <c r="S888"/>
  <c r="O887"/>
  <c r="P887"/>
  <c r="Q887"/>
  <c r="R887"/>
  <c r="O816"/>
  <c r="O734"/>
  <c r="O735"/>
  <c r="O736"/>
  <c r="O733"/>
  <c r="O487"/>
  <c r="O480"/>
  <c r="Q481"/>
  <c r="P481"/>
  <c r="O444"/>
  <c r="Q445"/>
  <c r="P480"/>
  <c r="P478"/>
  <c r="P477"/>
  <c r="P455"/>
  <c r="P454"/>
  <c r="P453"/>
  <c r="P452"/>
  <c r="P444"/>
  <c r="Q442"/>
  <c r="Q440"/>
  <c r="P442"/>
  <c r="P440"/>
  <c r="O180"/>
  <c r="O746"/>
  <c r="P179"/>
  <c r="R928"/>
  <c r="S928"/>
  <c r="P96"/>
  <c r="R913"/>
  <c r="O179"/>
  <c r="O130"/>
  <c r="Q913"/>
  <c r="P913"/>
  <c r="O913"/>
  <c r="S894"/>
  <c r="O723"/>
  <c r="O724"/>
  <c r="O725"/>
  <c r="O726"/>
  <c r="O727"/>
  <c r="O728"/>
  <c r="Q478"/>
  <c r="Q480"/>
  <c r="O489"/>
  <c r="P457"/>
  <c r="O729"/>
  <c r="S887"/>
  <c r="S889"/>
  <c r="P490"/>
  <c r="P445"/>
  <c r="O490"/>
  <c r="Q479"/>
  <c r="P443"/>
  <c r="P441"/>
  <c r="Q443"/>
  <c r="Q441"/>
  <c r="Q444"/>
  <c r="Q452"/>
  <c r="Q453"/>
  <c r="Q454"/>
  <c r="Q455"/>
  <c r="Q477"/>
  <c r="P479"/>
  <c r="O481"/>
  <c r="O486"/>
  <c r="Q457"/>
</calcChain>
</file>

<file path=xl/comments1.xml><?xml version="1.0" encoding="utf-8"?>
<comments xmlns="http://schemas.openxmlformats.org/spreadsheetml/2006/main">
  <authors>
    <author>Author</author>
    <author>Cornelia Novak</author>
  </authors>
  <commentList>
    <comment ref="N642" authorId="0">
      <text>
        <r>
          <rPr>
            <sz val="9"/>
            <color indexed="81"/>
            <rFont val="Tahoma"/>
            <family val="2"/>
          </rPr>
          <t>Se completeaza variante corespunzatoare unitatii:
1. Corespund integral
2. Corespund partial
3. Nu corespund
4. Nu este cazul</t>
        </r>
      </text>
    </comment>
    <comment ref="N643" authorId="0">
      <text>
        <r>
          <rPr>
            <sz val="9"/>
            <color indexed="81"/>
            <rFont val="Tahoma"/>
            <family val="2"/>
          </rPr>
          <t>Se completeaza variante corespunzatoare unitatii:
1. Corespunde integral
2. Corespunde partial
3. Nu corespunde
4. Nu este cazul</t>
        </r>
      </text>
    </comment>
    <comment ref="N644" authorId="0">
      <text>
        <r>
          <rPr>
            <sz val="9"/>
            <color indexed="81"/>
            <rFont val="Tahoma"/>
            <family val="2"/>
          </rPr>
          <t>Se completeaza variante corespunzatoare unitatii:
1. Corespunde integral
2. Corespunde partial
3. Nu corespunde
4. Nu este cazul</t>
        </r>
      </text>
    </comment>
    <comment ref="N645" authorId="0">
      <text>
        <r>
          <rPr>
            <sz val="9"/>
            <color indexed="81"/>
            <rFont val="Tahoma"/>
            <family val="2"/>
          </rPr>
          <t>Se completeaza variante corespunzatoare unitatii:
1. Corespunde integral
2. Corespunde partial
3. Nu corespunde
4. Nu este cazul</t>
        </r>
      </text>
    </comment>
    <comment ref="N646" authorId="0">
      <text>
        <r>
          <rPr>
            <sz val="9"/>
            <color indexed="81"/>
            <rFont val="Tahoma"/>
            <family val="2"/>
          </rPr>
          <t>Se completeaza variante corespunzatoare unitatii:
1. Corespunde integral
2. Corespunde partial
3. Nu corespunde
4. Nu este cazul</t>
        </r>
      </text>
    </comment>
    <comment ref="N647" authorId="0">
      <text>
        <r>
          <rPr>
            <sz val="9"/>
            <color indexed="81"/>
            <rFont val="Tahoma"/>
            <family val="2"/>
          </rPr>
          <t>Se completeaza variante corespunzatoare unitatii:
1. Corespunde integral
2. Corespunde partial
3. Nu corespunde
4. Nu este cazul</t>
        </r>
      </text>
    </comment>
    <comment ref="N648" authorId="0">
      <text>
        <r>
          <rPr>
            <sz val="9"/>
            <color indexed="81"/>
            <rFont val="Tahoma"/>
            <family val="2"/>
          </rPr>
          <t>Se completeaza variante corespunzatoare unitatii:
1. Corespunde integral
2. Corespunde partial
3. Nu corespunde
4. Nu este cazul</t>
        </r>
      </text>
    </comment>
    <comment ref="N649" authorId="0">
      <text>
        <r>
          <rPr>
            <sz val="9"/>
            <color indexed="81"/>
            <rFont val="Tahoma"/>
            <family val="2"/>
          </rPr>
          <t>Se completeaza variante corespunzatoare unitatii:
1. Corespunde integral
2. Corespunde partial
3. Nu corespunde
4. Nu este cazul</t>
        </r>
      </text>
    </comment>
    <comment ref="N650" authorId="0">
      <text>
        <r>
          <rPr>
            <sz val="9"/>
            <color indexed="81"/>
            <rFont val="Tahoma"/>
            <family val="2"/>
          </rPr>
          <t>Se completeaza variante corespunzatoare unitatii:
1. Corespunde integral
2. Corespunde partial
3. Nu corespunde
4. Nu este cazul</t>
        </r>
      </text>
    </comment>
    <comment ref="N651" authorId="0">
      <text>
        <r>
          <rPr>
            <sz val="9"/>
            <color indexed="81"/>
            <rFont val="Tahoma"/>
            <family val="2"/>
          </rPr>
          <t>Se completeaza variante corespunzatoare unitatii:
1. Corespunde integral
2. Corespunde partial
3. Nu corespunde
4. Nu este cazul</t>
        </r>
      </text>
    </comment>
    <comment ref="N652" authorId="0">
      <text>
        <r>
          <rPr>
            <sz val="9"/>
            <color indexed="81"/>
            <rFont val="Tahoma"/>
            <family val="2"/>
          </rPr>
          <t>Se completeaza variante corespunzatoare unitatii:
1. Corespunde integral
2. Corespunde partial
3. Nu corespunde
4. Nu este cazul</t>
        </r>
      </text>
    </comment>
    <comment ref="N653" authorId="0">
      <text>
        <r>
          <rPr>
            <sz val="9"/>
            <color indexed="81"/>
            <rFont val="Tahoma"/>
            <family val="2"/>
          </rPr>
          <t>Se completeaza variante corespunzatoare unitatii:
1. Corespunde integral
2. Corespunde partial
3. Nu corespunde
4. Nu este cazul</t>
        </r>
      </text>
    </comment>
    <comment ref="N654" authorId="0">
      <text>
        <r>
          <rPr>
            <sz val="9"/>
            <color indexed="81"/>
            <rFont val="Tahoma"/>
            <family val="2"/>
          </rPr>
          <t>Se completeaza variante corespunzatoare unitatii:
1. Corespunde integral
2. Corespunde partial
3. Nu corespunde
4. Nu este cazul</t>
        </r>
      </text>
    </comment>
    <comment ref="N655" authorId="0">
      <text>
        <r>
          <rPr>
            <sz val="9"/>
            <color indexed="81"/>
            <rFont val="Tahoma"/>
            <family val="2"/>
          </rPr>
          <t>Se completeaza variante corespunzatoare unitatii:
1. Corespunde integral
2. Corespunde partial
3. Nu corespunde
4. Nu este cazul</t>
        </r>
      </text>
    </comment>
    <comment ref="N656" authorId="0">
      <text>
        <r>
          <rPr>
            <sz val="9"/>
            <color indexed="81"/>
            <rFont val="Tahoma"/>
            <family val="2"/>
          </rPr>
          <t>Se completeaza variante corespunzatoare unitatii:
1. Corespunde integral
2. Corespunde partial
3. Nu corespunde
4. Nu este cazul</t>
        </r>
      </text>
    </comment>
    <comment ref="N657" authorId="0">
      <text>
        <r>
          <rPr>
            <sz val="9"/>
            <color indexed="81"/>
            <rFont val="Tahoma"/>
            <family val="2"/>
          </rPr>
          <t>Se completeaza variante corespunzatoare unitatii:
1. Corespunde integral
2. Corespunde partial
3. Nu corespunde
4. Nu este cazul</t>
        </r>
      </text>
    </comment>
    <comment ref="N658" authorId="0">
      <text>
        <r>
          <rPr>
            <sz val="9"/>
            <color indexed="81"/>
            <rFont val="Tahoma"/>
            <family val="2"/>
          </rPr>
          <t>Se completeaza variante corespunzatoare unitatii:
1. Corespunde integral
2. Corespunde partial
3. Nu corespunde
4. Nu este cazul</t>
        </r>
      </text>
    </comment>
    <comment ref="N659" authorId="0">
      <text>
        <r>
          <rPr>
            <sz val="9"/>
            <color indexed="81"/>
            <rFont val="Tahoma"/>
            <family val="2"/>
          </rPr>
          <t>Se completeaza variante corespunzatoare unitatii:
1. Corespunde integral
2. Corespunde partial
3. Nu corespunde
4. Nu este cazul</t>
        </r>
      </text>
    </comment>
    <comment ref="N660" authorId="0">
      <text>
        <r>
          <rPr>
            <sz val="9"/>
            <color indexed="81"/>
            <rFont val="Tahoma"/>
            <family val="2"/>
          </rPr>
          <t>Se completeaza variante corespunzatoare unitatii:
1. Corespunde integral
2. Corespunde partial
3. Nu corespunde
4. Nu este cazul</t>
        </r>
      </text>
    </comment>
    <comment ref="N666" authorId="0">
      <text>
        <r>
          <rPr>
            <sz val="9"/>
            <color indexed="81"/>
            <rFont val="Tahoma"/>
            <family val="2"/>
          </rPr>
          <t>Se completeaza variante corespunzatoare unitatii:
1. Corespund integral
2. Corespund partial
3. Nu corespund
4. Nu este cazul</t>
        </r>
      </text>
    </comment>
    <comment ref="N667" authorId="0">
      <text>
        <r>
          <rPr>
            <sz val="9"/>
            <color indexed="81"/>
            <rFont val="Tahoma"/>
            <family val="2"/>
          </rPr>
          <t>Se completeaza variante corespunzatoare unitatii:
1. Corespunde integral
2. Corespunde partial
3. Nu corespunde
4. Nu este cazul</t>
        </r>
      </text>
    </comment>
    <comment ref="N668" authorId="0">
      <text>
        <r>
          <rPr>
            <sz val="9"/>
            <color indexed="81"/>
            <rFont val="Tahoma"/>
            <family val="2"/>
          </rPr>
          <t>Se completeaza variante corespunzatoare unitatii:
1. Corespunde integral
2. Corespunde partial
3. Nu corespunde
4. Nu este cazul</t>
        </r>
      </text>
    </comment>
    <comment ref="N757"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8"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59"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0"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1"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2"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3"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4"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5"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6"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7"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8"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69"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0"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1"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2"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3"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4"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5"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6"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7"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8"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79"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80"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81"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782" authorId="1">
      <text>
        <r>
          <rPr>
            <sz val="8"/>
            <color indexed="81"/>
            <rFont val="Tahoma"/>
            <family val="2"/>
          </rPr>
          <t>Se completeaza variante corespunzatoare unitatii:
1. Acoperire integrala
2. Acoperire partiala
3. Nu exista personal de specialitate
4. Nu este cazul:</t>
        </r>
        <r>
          <rPr>
            <b/>
            <sz val="8"/>
            <color indexed="81"/>
            <rFont val="Tahoma"/>
          </rPr>
          <t xml:space="preserve">
</t>
        </r>
      </text>
    </comment>
    <comment ref="N808" authorId="1">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O808" authorId="1">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P808" authorId="1">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Q808" authorId="1">
      <text>
        <r>
          <rPr>
            <sz val="8"/>
            <color indexed="81"/>
            <rFont val="Tahoma"/>
          </rPr>
          <t xml:space="preserve">Alege din lista:
1.  Limba română
2.  Limbi moderne
3.  Limba latină
4.  Matematica
5.  Fizica
6.  Chimie
7.  Biologie, şt.naturii
8.  Geografie
9.  Istorie
10. Cultură civică
11. Religie
12. Ştiinte socio-umane
13. Educaţie plastică
14. Educaţie muzicală
15. Educaţie fizică
16. Consiliere
17. Educaţie tehnologică
18. Educaţie antreprenorială
19. Informatică, IT
20. Discipline economice
21. Discipline de specialitate
22. Maiştri instructori
23. Invăţător / institutor
24. Educatoare
25. Puericultor
26. Alte
</t>
        </r>
      </text>
    </comment>
    <comment ref="N809" authorId="1">
      <text>
        <r>
          <rPr>
            <b/>
            <sz val="8"/>
            <color indexed="81"/>
            <rFont val="Tahoma"/>
          </rPr>
          <t>Alege din lista:</t>
        </r>
        <r>
          <rPr>
            <sz val="8"/>
            <color indexed="81"/>
            <rFont val="Tahoma"/>
          </rPr>
          <t xml:space="preserve">
1 doctorat
2 grad didactic I
3 grad didactic II
4 definitivat
5 fara grad didactic</t>
        </r>
      </text>
    </comment>
    <comment ref="O809" authorId="1">
      <text>
        <r>
          <rPr>
            <b/>
            <sz val="8"/>
            <color indexed="81"/>
            <rFont val="Tahoma"/>
          </rPr>
          <t>Alege din lista:</t>
        </r>
        <r>
          <rPr>
            <sz val="8"/>
            <color indexed="81"/>
            <rFont val="Tahoma"/>
          </rPr>
          <t xml:space="preserve">
1 doctorat
2 grad didactic I
3 grad didactic II
4 definitivat
5 fara grad didactic</t>
        </r>
      </text>
    </comment>
    <comment ref="P809" authorId="1">
      <text>
        <r>
          <rPr>
            <b/>
            <sz val="8"/>
            <color indexed="81"/>
            <rFont val="Tahoma"/>
          </rPr>
          <t>Alege din lista:</t>
        </r>
        <r>
          <rPr>
            <sz val="8"/>
            <color indexed="81"/>
            <rFont val="Tahoma"/>
          </rPr>
          <t xml:space="preserve">
1 doctorat
2 grad didactic I
3 grad didactic II
4 definitivat
5 fara grad didactic</t>
        </r>
      </text>
    </comment>
    <comment ref="Q809" authorId="1">
      <text>
        <r>
          <rPr>
            <b/>
            <sz val="8"/>
            <color indexed="81"/>
            <rFont val="Tahoma"/>
          </rPr>
          <t>Alege din lista:</t>
        </r>
        <r>
          <rPr>
            <sz val="8"/>
            <color indexed="81"/>
            <rFont val="Tahoma"/>
          </rPr>
          <t xml:space="preserve">
1 doctorat
2 grad didactic I
3 grad didactic II
4 definitivat
5 fara grad didactic</t>
        </r>
      </text>
    </comment>
  </commentList>
</comments>
</file>

<file path=xl/sharedStrings.xml><?xml version="1.0" encoding="utf-8"?>
<sst xmlns="http://schemas.openxmlformats.org/spreadsheetml/2006/main" count="1965" uniqueCount="1426">
  <si>
    <t>3. clasa pregătitoare (CP)</t>
  </si>
  <si>
    <r>
      <t xml:space="preserve">Stimaţi colegi,
Vă rugăm să completaţi prezentul document care are ca scop furnizarea de date din unitatea de învăţământ pe care o conduceţi. 
Aceste date sunt necesare  în vederea corelării  principalilor factori care influenţează performanţa şcolară (factori de risc) cu rezultatele pe care le raportaţi. 
</t>
    </r>
    <r>
      <rPr>
        <b/>
        <i/>
        <sz val="8"/>
        <color indexed="8"/>
        <rFont val="Times New Roman"/>
        <family val="1"/>
      </rPr>
      <t xml:space="preserve">
</t>
    </r>
    <r>
      <rPr>
        <b/>
        <i/>
        <sz val="10"/>
        <color indexed="8"/>
        <rFont val="Times New Roman"/>
        <family val="1"/>
      </rPr>
      <t xml:space="preserve">Raportul vizează ansamblul unităţii şcolare, astfel încât informaţiile solicitate </t>
    </r>
    <r>
      <rPr>
        <b/>
        <i/>
        <u/>
        <sz val="10"/>
        <color indexed="8"/>
        <rFont val="Times New Roman"/>
        <family val="1"/>
      </rPr>
      <t>se referă atât la şcoala coordonatoare</t>
    </r>
    <r>
      <rPr>
        <b/>
        <i/>
        <sz val="10"/>
        <color indexed="8"/>
        <rFont val="Times New Roman"/>
        <family val="1"/>
      </rPr>
      <t xml:space="preserve">, </t>
    </r>
    <r>
      <rPr>
        <b/>
        <i/>
        <u/>
        <sz val="10"/>
        <color indexed="8"/>
        <rFont val="Times New Roman"/>
        <family val="1"/>
      </rPr>
      <t>cât şi la unităţile (structurile) subordonate</t>
    </r>
    <r>
      <rPr>
        <b/>
        <i/>
        <sz val="10"/>
        <color indexed="8"/>
        <rFont val="Times New Roman"/>
        <family val="1"/>
      </rPr>
      <t xml:space="preserve">. În aceste condiţii, toţi itemii solicită informaţii la nivelul </t>
    </r>
    <r>
      <rPr>
        <b/>
        <i/>
        <u/>
        <sz val="10"/>
        <color indexed="8"/>
        <rFont val="Times New Roman"/>
        <family val="1"/>
      </rPr>
      <t>întregii unităţi</t>
    </r>
    <r>
      <rPr>
        <b/>
        <i/>
        <sz val="10"/>
        <color indexed="8"/>
        <rFont val="Times New Roman"/>
        <family val="1"/>
      </rPr>
      <t xml:space="preserve">, iar, în cazul unor date distincte pe fiecare dintre cele două categorii, precizarea se face în cadrul întrebării. De asemenea, specificaţiile referitoare la elevi solicită informaţii privind </t>
    </r>
    <r>
      <rPr>
        <b/>
        <i/>
        <u/>
        <sz val="10"/>
        <color indexed="12"/>
        <rFont val="Times New Roman"/>
        <family val="1"/>
      </rPr>
      <t>totalul efectivelor şcolare din unitate</t>
    </r>
    <r>
      <rPr>
        <b/>
        <i/>
        <sz val="10"/>
        <color indexed="12"/>
        <rFont val="Times New Roman"/>
        <family val="1"/>
      </rPr>
      <t>,</t>
    </r>
    <r>
      <rPr>
        <b/>
        <i/>
        <sz val="10"/>
        <color indexed="8"/>
        <rFont val="Times New Roman"/>
        <family val="1"/>
      </rPr>
      <t xml:space="preserve"> atât copiii cuprinşi în învăţământul preşcolar, cât şi elevii.
</t>
    </r>
    <r>
      <rPr>
        <b/>
        <i/>
        <sz val="8"/>
        <color indexed="8"/>
        <rFont val="Times New Roman"/>
        <family val="1"/>
      </rPr>
      <t xml:space="preserve">
</t>
    </r>
    <r>
      <rPr>
        <b/>
        <i/>
        <sz val="10"/>
        <color indexed="8"/>
        <rFont val="Times New Roman"/>
        <family val="1"/>
      </rPr>
      <t xml:space="preserve">Datele  solicitate pot cuprinde  atât informaţii privind  </t>
    </r>
    <r>
      <rPr>
        <b/>
        <i/>
        <sz val="10"/>
        <color indexed="12"/>
        <rFont val="Times New Roman"/>
        <family val="1"/>
      </rPr>
      <t>anul şcolar curent</t>
    </r>
    <r>
      <rPr>
        <b/>
        <i/>
        <sz val="10"/>
        <color indexed="8"/>
        <rFont val="Times New Roman"/>
        <family val="1"/>
      </rPr>
      <t xml:space="preserve"> (</t>
    </r>
    <r>
      <rPr>
        <b/>
        <i/>
        <sz val="10"/>
        <color indexed="12"/>
        <rFont val="Times New Roman"/>
        <family val="1"/>
      </rPr>
      <t>2012-2013)</t>
    </r>
    <r>
      <rPr>
        <b/>
        <i/>
        <sz val="10"/>
        <color indexed="8"/>
        <rFont val="Times New Roman"/>
        <family val="1"/>
      </rPr>
      <t xml:space="preserve">, cât şi aspecte ( precum rezultatele elevilor, participarea şcolară, formarea personalului etc.), raportate ca finalităţi ale </t>
    </r>
    <r>
      <rPr>
        <b/>
        <i/>
        <sz val="10"/>
        <color indexed="12"/>
        <rFont val="Times New Roman"/>
        <family val="1"/>
      </rPr>
      <t>anului şcolar anterior</t>
    </r>
    <r>
      <rPr>
        <b/>
        <i/>
        <u/>
        <sz val="10"/>
        <color indexed="12"/>
        <rFont val="Times New Roman"/>
        <family val="1"/>
      </rPr>
      <t xml:space="preserve"> (</t>
    </r>
    <r>
      <rPr>
        <b/>
        <i/>
        <sz val="10"/>
        <color indexed="12"/>
        <rFont val="Times New Roman"/>
        <family val="1"/>
      </rPr>
      <t>2011-2012</t>
    </r>
    <r>
      <rPr>
        <b/>
        <i/>
        <sz val="10"/>
        <color indexed="8"/>
        <rFont val="Times New Roman"/>
        <family val="1"/>
      </rPr>
      <t xml:space="preserve"> - anul şcolar  la care face referire itemul este menţionat în întrebarea formulată).
</t>
    </r>
    <r>
      <rPr>
        <b/>
        <i/>
        <sz val="8"/>
        <color indexed="8"/>
        <rFont val="Times New Roman"/>
        <family val="1"/>
      </rPr>
      <t xml:space="preserve">
</t>
    </r>
    <r>
      <rPr>
        <b/>
        <i/>
        <sz val="10"/>
        <color indexed="8"/>
        <rFont val="Times New Roman"/>
        <family val="1"/>
      </rPr>
      <t xml:space="preserve">Raportul  este structurat în 4 părţi, grupate câte două în format distinct, Excel şi Word:
    RAEI – Partea I (Indicatori de structură şi context; rezultate)
    RAEI – Partea  a II-a (Descrierea activităţilor  de îmbunătăţire a calităţii din anul şcolar anterior)
    RAEI – Partea a III-a (Evaluare internă  pe baza indicatorilor  de performanţă)
    RAEI –Partea a IV-a (Planul de îmbunătăţire a calităţii educaţiei pentru anul şcolar în curs)
</t>
    </r>
    <r>
      <rPr>
        <b/>
        <i/>
        <sz val="10"/>
        <color indexed="12"/>
        <rFont val="Times New Roman"/>
        <family val="1"/>
      </rPr>
      <t>Prin urmare, veţi realiza două documente, unul în format Excel şi unul în Word.</t>
    </r>
    <r>
      <rPr>
        <b/>
        <i/>
        <sz val="10"/>
        <color indexed="8"/>
        <rFont val="Times New Roman"/>
        <family val="1"/>
      </rPr>
      <t xml:space="preserve">
</t>
    </r>
    <r>
      <rPr>
        <b/>
        <i/>
        <sz val="8"/>
        <color indexed="8"/>
        <rFont val="Times New Roman"/>
        <family val="1"/>
      </rPr>
      <t xml:space="preserve">
</t>
    </r>
    <r>
      <rPr>
        <b/>
        <i/>
        <u/>
        <sz val="11"/>
        <color indexed="12"/>
        <rFont val="Times New Roman"/>
        <family val="1"/>
      </rPr>
      <t xml:space="preserve">Indicaţii de completare pentru părţile I şi a III-a (format Excel): </t>
    </r>
    <r>
      <rPr>
        <b/>
        <i/>
        <sz val="10"/>
        <color indexed="8"/>
        <rFont val="Times New Roman"/>
        <family val="1"/>
      </rPr>
      <t xml:space="preserve">
R</t>
    </r>
    <r>
      <rPr>
        <b/>
        <sz val="10"/>
        <color indexed="8"/>
        <rFont val="Times New Roman"/>
        <family val="1"/>
      </rPr>
      <t>ă</t>
    </r>
    <r>
      <rPr>
        <b/>
        <i/>
        <sz val="10"/>
        <color indexed="8"/>
        <rFont val="Times New Roman"/>
        <family val="1"/>
      </rPr>
      <t xml:space="preserve">spunsul se va completa în  caseta rezervată, marcată cu galben, prin înscrierea  cifrei  corespunzătoare variantei (sau variantelor) de răspuns care vă reprezintă.  
Dacă  unele  întrebări nu corespund situaţiei dvs., ocoliţi întrebarea şi treceţi la întrebarea umătoare. 
</t>
    </r>
    <r>
      <rPr>
        <b/>
        <i/>
        <u/>
        <sz val="10"/>
        <color indexed="8"/>
        <rFont val="Times New Roman"/>
        <family val="1"/>
      </rPr>
      <t xml:space="preserve">Vă rugăm să citiţi cu atenţie fiecare întrebare înainte de a răspunde. Unele întrebări permit mai multe răspunsuri, acest lucru fiind precizat </t>
    </r>
    <r>
      <rPr>
        <b/>
        <i/>
        <sz val="10"/>
        <color indexed="8"/>
        <rFont val="Times New Roman"/>
        <family val="1"/>
      </rPr>
      <t xml:space="preserve">
</t>
    </r>
    <r>
      <rPr>
        <b/>
        <i/>
        <u/>
        <sz val="10"/>
        <color indexed="8"/>
        <rFont val="Times New Roman"/>
        <family val="1"/>
      </rPr>
      <t>în fiecare caz în parte, imediat după întrebare.</t>
    </r>
    <r>
      <rPr>
        <b/>
        <i/>
        <sz val="10"/>
        <color indexed="8"/>
        <rFont val="Times New Roman"/>
        <family val="1"/>
      </rPr>
      <t xml:space="preserve">
</t>
    </r>
    <r>
      <rPr>
        <b/>
        <i/>
        <sz val="8"/>
        <color indexed="8"/>
        <rFont val="Times New Roman"/>
        <family val="1"/>
      </rPr>
      <t xml:space="preserve">
</t>
    </r>
    <r>
      <rPr>
        <b/>
        <i/>
        <sz val="10"/>
        <color indexed="8"/>
        <rFont val="Times New Roman"/>
        <family val="1"/>
      </rPr>
      <t xml:space="preserve">ATENTIE!  </t>
    </r>
    <r>
      <rPr>
        <b/>
        <i/>
        <sz val="10"/>
        <color indexed="10"/>
        <rFont val="Times New Roman"/>
        <family val="1"/>
      </rPr>
      <t xml:space="preserve">Raportul cuprinde şi date (indicatori) de control si corelare a informaţiilor (sume, procente, niveluri medii etc.), inclusiv 
atenţionări, care vă oferă posibilitatea verificării informaţiei introduse şi corectarea imediată a eventualelor date eronate. </t>
    </r>
    <r>
      <rPr>
        <b/>
        <i/>
        <sz val="8"/>
        <color indexed="8"/>
        <rFont val="Times New Roman"/>
        <family val="1"/>
      </rPr>
      <t xml:space="preserve">
</t>
    </r>
  </si>
  <si>
    <r>
      <t xml:space="preserve">1. Programul „A doua şansă” - învăţământ </t>
    </r>
    <r>
      <rPr>
        <b/>
        <sz val="10.5"/>
        <rFont val="Times New Roman"/>
        <family val="1"/>
      </rPr>
      <t xml:space="preserve">primar </t>
    </r>
  </si>
  <si>
    <t>Numar de clase</t>
  </si>
  <si>
    <t>Numar de  elevi</t>
  </si>
  <si>
    <t xml:space="preserve">8. </t>
  </si>
  <si>
    <t>D24-1</t>
  </si>
  <si>
    <t>D26a</t>
  </si>
  <si>
    <t>D26b</t>
  </si>
  <si>
    <t>D26a-1</t>
  </si>
  <si>
    <t>D26a-2</t>
  </si>
  <si>
    <t>D26a-3</t>
  </si>
  <si>
    <t>D26a-4</t>
  </si>
  <si>
    <t>Număr copii</t>
  </si>
  <si>
    <r>
      <t>Dacă în unitate a</t>
    </r>
    <r>
      <rPr>
        <b/>
        <sz val="11"/>
        <rFont val="Times New Roman"/>
        <family val="1"/>
        <charset val="238"/>
      </rPr>
      <t>ţ</t>
    </r>
    <r>
      <rPr>
        <b/>
        <sz val="11"/>
        <rFont val="Times New Roman"/>
        <family val="1"/>
      </rPr>
      <t xml:space="preserve">i precizat prezenţa unor </t>
    </r>
    <r>
      <rPr>
        <b/>
        <i/>
        <sz val="11"/>
        <color indexed="12"/>
        <rFont val="Times New Roman"/>
        <family val="1"/>
      </rPr>
      <t>elevi de etnie rromă</t>
    </r>
    <r>
      <rPr>
        <b/>
        <sz val="11"/>
        <rFont val="Times New Roman"/>
        <family val="1"/>
      </rPr>
      <t xml:space="preserve">, câţi dintre aceştia sunt înregistraţi în evidenţe </t>
    </r>
    <r>
      <rPr>
        <b/>
        <i/>
        <sz val="11"/>
        <color indexed="12"/>
        <rFont val="Times New Roman"/>
        <family val="1"/>
      </rPr>
      <t xml:space="preserve">pe baza autoidentificării din partea familiei </t>
    </r>
  </si>
  <si>
    <r>
      <t xml:space="preserve">Precizaţi </t>
    </r>
    <r>
      <rPr>
        <b/>
        <i/>
        <sz val="11"/>
        <color indexed="12"/>
        <rFont val="Times New Roman"/>
        <family val="1"/>
      </rPr>
      <t xml:space="preserve">numărul de elevi din unitate  </t>
    </r>
    <r>
      <rPr>
        <i/>
        <sz val="11"/>
        <rFont val="Times New Roman"/>
        <family val="1"/>
      </rPr>
      <t>(şcoala coordonatoare şi structuri)</t>
    </r>
    <r>
      <rPr>
        <b/>
        <i/>
        <sz val="11"/>
        <color indexed="12"/>
        <rFont val="Times New Roman"/>
        <family val="1"/>
      </rPr>
      <t xml:space="preserve"> care </t>
    </r>
    <r>
      <rPr>
        <b/>
        <i/>
        <sz val="11"/>
        <rFont val="Times New Roman"/>
        <family val="1"/>
      </rPr>
      <t>în</t>
    </r>
    <r>
      <rPr>
        <b/>
        <sz val="11"/>
        <rFont val="Times New Roman"/>
        <family val="1"/>
      </rPr>
      <t xml:space="preserve"> anul şcolar anterior au absolvit:</t>
    </r>
  </si>
  <si>
    <t>D73a</t>
  </si>
  <si>
    <t>D73a-1</t>
  </si>
  <si>
    <t>D73a-2</t>
  </si>
  <si>
    <t>D73a-3</t>
  </si>
  <si>
    <t>D73a-4</t>
  </si>
  <si>
    <t>D73a-5</t>
  </si>
  <si>
    <t>D73a-6</t>
  </si>
  <si>
    <t>D73a-7</t>
  </si>
  <si>
    <t>D73b</t>
  </si>
  <si>
    <t>Nr.elevi</t>
  </si>
  <si>
    <t>la inceput de an</t>
  </si>
  <si>
    <t>Numar de</t>
  </si>
  <si>
    <t>absolventi</t>
  </si>
  <si>
    <t>repetenti</t>
  </si>
  <si>
    <r>
      <t xml:space="preserve">In cazul </t>
    </r>
    <r>
      <rPr>
        <b/>
        <i/>
        <sz val="11"/>
        <color indexed="12"/>
        <rFont val="Times New Roman"/>
        <family val="1"/>
      </rPr>
      <t xml:space="preserve">ultimei clase de liceu </t>
    </r>
    <r>
      <rPr>
        <b/>
        <sz val="11"/>
        <rFont val="Times New Roman"/>
        <family val="1"/>
      </rPr>
      <t>(clasa a XII-a sau a XIII-a), vă rugăm să preciza</t>
    </r>
    <r>
      <rPr>
        <b/>
        <sz val="11"/>
        <rFont val="Times New Roman"/>
        <family val="1"/>
        <charset val="238"/>
      </rPr>
      <t>ţ</t>
    </r>
    <r>
      <rPr>
        <b/>
        <sz val="11"/>
        <rFont val="Times New Roman"/>
        <family val="1"/>
      </rPr>
      <t>i numărul de elevi din anul şcolar anterior, conform cerinţei din tabel:</t>
    </r>
  </si>
  <si>
    <t xml:space="preserve">Elevi cu situatia </t>
  </si>
  <si>
    <t>neincheiata</t>
  </si>
  <si>
    <r>
      <t>Nr. absolventi</t>
    </r>
    <r>
      <rPr>
        <b/>
        <sz val="9"/>
        <rFont val="Times New Roman"/>
        <family val="1"/>
      </rPr>
      <t xml:space="preserve"> înv. "cu frecvenţă-zi"</t>
    </r>
  </si>
  <si>
    <t>D24-2</t>
  </si>
  <si>
    <t>1.zonă centrală</t>
  </si>
  <si>
    <t>2.zonă semiperiferică</t>
  </si>
  <si>
    <t>3.zonă periferică</t>
  </si>
  <si>
    <t>D34-1</t>
  </si>
  <si>
    <t>D34-2</t>
  </si>
  <si>
    <t>1. niciunul</t>
  </si>
  <si>
    <t>1. Limbă şi comunicare</t>
  </si>
  <si>
    <t>2. Matematică</t>
  </si>
  <si>
    <t>Număr de elevi din clasele I-IV în distribuţie pe discipline</t>
  </si>
  <si>
    <t>satisfăcător</t>
  </si>
  <si>
    <t>bine</t>
  </si>
  <si>
    <t>f.bine</t>
  </si>
  <si>
    <t>nesatisfăcăt.</t>
  </si>
  <si>
    <t>Număr de elevi, pe grupe de medii</t>
  </si>
  <si>
    <t>1. Limba română</t>
  </si>
  <si>
    <t>3. Limba maternă</t>
  </si>
  <si>
    <t>D48</t>
  </si>
  <si>
    <t>D49</t>
  </si>
  <si>
    <r>
      <t xml:space="preserve">Daca a existat nivelul </t>
    </r>
    <r>
      <rPr>
        <b/>
        <i/>
        <sz val="11"/>
        <color indexed="12"/>
        <rFont val="Times New Roman"/>
        <family val="1"/>
      </rPr>
      <t>preşcolar</t>
    </r>
    <r>
      <rPr>
        <b/>
        <sz val="11"/>
        <rFont val="Times New Roman"/>
        <family val="1"/>
      </rPr>
      <t xml:space="preserve"> în anul şcolar anterior , precizaţi </t>
    </r>
    <r>
      <rPr>
        <b/>
        <i/>
        <sz val="11"/>
        <color indexed="12"/>
        <rFont val="Times New Roman"/>
        <family val="1"/>
      </rPr>
      <t xml:space="preserve">numărul total de </t>
    </r>
    <r>
      <rPr>
        <b/>
        <i/>
        <sz val="11"/>
        <color indexed="10"/>
        <rFont val="Times New Roman"/>
        <family val="1"/>
      </rPr>
      <t>zile absente</t>
    </r>
    <r>
      <rPr>
        <b/>
        <i/>
        <sz val="11"/>
        <color indexed="12"/>
        <rFont val="Times New Roman"/>
        <family val="1"/>
      </rPr>
      <t>:</t>
    </r>
  </si>
  <si>
    <r>
      <t xml:space="preserve">Precizaţi numărul elevilor care învaţă în </t>
    </r>
    <r>
      <rPr>
        <b/>
        <i/>
        <sz val="11"/>
        <color indexed="12"/>
        <rFont val="Times New Roman"/>
        <family val="1"/>
      </rPr>
      <t>clase bilingve sau cu predare intensivă a unei limbi străine</t>
    </r>
  </si>
  <si>
    <t>Accesibilitatea echipamentelor, materialelor, mijloacelor de învăţământ şi auxiliarelor curriculare</t>
  </si>
  <si>
    <t>Procurarea şi utilizarea documentelor şcolare şi a actelor de studii</t>
  </si>
  <si>
    <t>A03 Resurse umane</t>
  </si>
  <si>
    <t>P22</t>
  </si>
  <si>
    <t>P23</t>
  </si>
  <si>
    <t xml:space="preserve">Localitatea </t>
  </si>
  <si>
    <t>Judeţul</t>
  </si>
  <si>
    <r>
      <t xml:space="preserve">Tipul unităţii de învăţământ </t>
    </r>
    <r>
      <rPr>
        <b/>
        <i/>
        <sz val="11"/>
        <rFont val="Times New Roman"/>
        <family val="1"/>
      </rPr>
      <t>(conform cu prevederile O.MECTS nr. 6564/2011, completat şi modificat prin O.MECTS nr. 3283/2012)</t>
    </r>
  </si>
  <si>
    <t xml:space="preserve"> 1. Unitate de educaţie timpurie antepreşcolară</t>
  </si>
  <si>
    <t xml:space="preserve"> 2. Grădiniţă cu program normal (GPN)</t>
  </si>
  <si>
    <t xml:space="preserve"> 3. Grădiniţă cu program prelungit (GPP)</t>
  </si>
  <si>
    <t xml:space="preserve"> 4. Grădiniţă cu program săptămânal (GPS)</t>
  </si>
  <si>
    <t xml:space="preserve"> 5. Centru de zi (CZ)</t>
  </si>
  <si>
    <r>
      <t>Alte forme</t>
    </r>
    <r>
      <rPr>
        <b/>
        <sz val="11"/>
        <rFont val="Times New Roman"/>
        <family val="1"/>
      </rPr>
      <t xml:space="preserve"> </t>
    </r>
    <r>
      <rPr>
        <b/>
        <i/>
        <sz val="11"/>
        <color indexed="12"/>
        <rFont val="Times New Roman"/>
        <family val="1"/>
      </rPr>
      <t xml:space="preserve">de învăţământ </t>
    </r>
    <r>
      <rPr>
        <b/>
        <sz val="11"/>
        <rFont val="Times New Roman"/>
        <family val="1"/>
      </rPr>
      <t>şcolarizate în unitate, în afara celei „cu frecvenţă - zi”</t>
    </r>
  </si>
  <si>
    <r>
      <t xml:space="preserve">1. Numărul de grupe din învăţământul </t>
    </r>
    <r>
      <rPr>
        <b/>
        <sz val="10"/>
        <rFont val="Times New Roman"/>
        <family val="1"/>
      </rPr>
      <t>antepreşcolar</t>
    </r>
  </si>
  <si>
    <r>
      <t xml:space="preserve">2  Numărul de grupe din învăţământul </t>
    </r>
    <r>
      <rPr>
        <b/>
        <sz val="10"/>
        <rFont val="Times New Roman"/>
        <family val="1"/>
      </rPr>
      <t>preşcolar</t>
    </r>
  </si>
  <si>
    <t>(a) Şcoala coordonatoare</t>
  </si>
  <si>
    <t>(b) Structuri subordonate</t>
  </si>
  <si>
    <t xml:space="preserve"> 6. Şcoală primară (S04)</t>
  </si>
  <si>
    <t xml:space="preserve"> 7. Şcoală gimnazială (S08)</t>
  </si>
  <si>
    <t xml:space="preserve"> 8. Liceu teoretic </t>
  </si>
  <si>
    <t xml:space="preserve"> 9. Liceu filieră vocaţională</t>
  </si>
  <si>
    <t>10. Liceu tehnologic</t>
  </si>
  <si>
    <t>11. Liceu</t>
  </si>
  <si>
    <t xml:space="preserve">12. Colegiu </t>
  </si>
  <si>
    <t xml:space="preserve">13. Colegiu tehnic </t>
  </si>
  <si>
    <t>14. Colegiu naţional</t>
  </si>
  <si>
    <t xml:space="preserve">15. Unitate de învăţământ pentru învăţământul special </t>
  </si>
  <si>
    <t>16. Şcoală postliceală</t>
  </si>
  <si>
    <t>17. Unitate de învăţământ pentru activităţi extraşcolare</t>
  </si>
  <si>
    <r>
      <t xml:space="preserve">Atenţie! 
</t>
    </r>
    <r>
      <rPr>
        <b/>
        <i/>
        <sz val="11"/>
        <rFont val="Times New Roman"/>
        <family val="1"/>
      </rPr>
      <t>Deoarece evaluarea vizează întreaga unitate de învăţământ, pentru unităţile în care se regăsesc şi alte forme de învăţământ în afara formei „cu frecvenţă – zi” informaţiile se colecteaza şi  la nivelul celorlalte forme existente in unitate.</t>
    </r>
    <r>
      <rPr>
        <i/>
        <sz val="11"/>
        <rFont val="Times New Roman"/>
        <family val="1"/>
      </rPr>
      <t xml:space="preserve">
</t>
    </r>
  </si>
  <si>
    <r>
      <t xml:space="preserve">Cum apreciaţi </t>
    </r>
    <r>
      <rPr>
        <b/>
        <i/>
        <sz val="11"/>
        <color indexed="12"/>
        <rFont val="Times New Roman"/>
        <family val="1"/>
      </rPr>
      <t>fondul de carte</t>
    </r>
    <r>
      <rPr>
        <b/>
        <sz val="11"/>
        <rFont val="Times New Roman"/>
        <family val="1"/>
      </rPr>
      <t xml:space="preserve"> din biblioteca şcolară:</t>
    </r>
  </si>
  <si>
    <r>
      <t xml:space="preserve">1. calificarea </t>
    </r>
    <r>
      <rPr>
        <i/>
        <sz val="10"/>
        <rFont val="Times New Roman"/>
        <family val="1"/>
      </rPr>
      <t xml:space="preserve">(se identifica in lista din comentariu, echivalenta cu lista de la </t>
    </r>
    <r>
      <rPr>
        <b/>
        <i/>
        <sz val="10"/>
        <rFont val="Times New Roman"/>
        <family val="1"/>
      </rPr>
      <t>D47</t>
    </r>
    <r>
      <rPr>
        <i/>
        <sz val="10"/>
        <rFont val="Times New Roman"/>
        <family val="1"/>
      </rPr>
      <t>)</t>
    </r>
  </si>
  <si>
    <t>1. Total elevi (toate nivelurile)</t>
  </si>
  <si>
    <t>Nr.absolv. înscrişi la examen</t>
  </si>
  <si>
    <t>Managementul personalului didactic şi de conducere</t>
  </si>
  <si>
    <t>Managementul personalului didactic auxiliar şi personalului nedidactic</t>
  </si>
  <si>
    <t>B.EFICACITATE EDUCAŢIONALĂ</t>
  </si>
  <si>
    <t>B01 Conţinutul programelor de studiu</t>
  </si>
  <si>
    <t>P24</t>
  </si>
  <si>
    <t>P25</t>
  </si>
  <si>
    <t>P26</t>
  </si>
  <si>
    <t>P27</t>
  </si>
  <si>
    <r>
      <t xml:space="preserve">1. Zona dezavantajata din punct de vedere </t>
    </r>
    <r>
      <rPr>
        <b/>
        <i/>
        <sz val="10"/>
        <color indexed="12"/>
        <rFont val="Times New Roman"/>
        <family val="1"/>
      </rPr>
      <t>socio-economic</t>
    </r>
    <r>
      <rPr>
        <b/>
        <sz val="10"/>
        <rFont val="Times New Roman"/>
        <family val="1"/>
      </rPr>
      <t xml:space="preserve"> (somaj ridicat/ comunitati defavorizate etc.)</t>
    </r>
  </si>
  <si>
    <r>
      <t xml:space="preserve">2. Zona cu </t>
    </r>
    <r>
      <rPr>
        <b/>
        <i/>
        <sz val="10"/>
        <color indexed="12"/>
        <rFont val="Times New Roman"/>
        <family val="1"/>
      </rPr>
      <t>probleme de acces</t>
    </r>
    <r>
      <rPr>
        <b/>
        <sz val="10"/>
        <rFont val="Times New Roman"/>
        <family val="1"/>
      </rPr>
      <t xml:space="preserve"> </t>
    </r>
    <r>
      <rPr>
        <b/>
        <i/>
        <sz val="10"/>
        <rFont val="Times New Roman"/>
        <family val="1"/>
      </rPr>
      <t>(zonă izolată, drumuri desfundate pe ploaie, inzapeziri frecvente, treceri prin pădure, treceri peste cale ferată, trafic stradal intens etc.</t>
    </r>
    <r>
      <rPr>
        <b/>
        <sz val="10"/>
        <rFont val="Times New Roman"/>
        <family val="1"/>
      </rPr>
      <t>)</t>
    </r>
  </si>
  <si>
    <t>D70c</t>
  </si>
  <si>
    <r>
      <t>Pentru unita</t>
    </r>
    <r>
      <rPr>
        <b/>
        <sz val="11"/>
        <rFont val="Times New Roman"/>
        <family val="1"/>
        <charset val="238"/>
      </rPr>
      <t>ţ</t>
    </r>
    <r>
      <rPr>
        <b/>
        <sz val="11"/>
        <rFont val="Times New Roman"/>
        <family val="1"/>
      </rPr>
      <t xml:space="preserve">ile de invatamant care au organizat în acest an scolar </t>
    </r>
    <r>
      <rPr>
        <b/>
        <i/>
        <sz val="11"/>
        <color indexed="12"/>
        <rFont val="Times New Roman"/>
        <family val="1"/>
      </rPr>
      <t>clase preg</t>
    </r>
    <r>
      <rPr>
        <b/>
        <sz val="11"/>
        <color indexed="12"/>
        <rFont val="Times New Roman"/>
        <family val="1"/>
      </rPr>
      <t>ă</t>
    </r>
    <r>
      <rPr>
        <b/>
        <i/>
        <sz val="11"/>
        <color indexed="12"/>
        <rFont val="Times New Roman"/>
        <family val="1"/>
      </rPr>
      <t>titoare</t>
    </r>
    <r>
      <rPr>
        <b/>
        <sz val="11"/>
        <rFont val="Times New Roman"/>
        <family val="1"/>
      </rPr>
      <t xml:space="preserve">, care este </t>
    </r>
    <r>
      <rPr>
        <b/>
        <i/>
        <sz val="11"/>
        <color indexed="12"/>
        <rFont val="Times New Roman"/>
        <family val="1"/>
      </rPr>
      <t>numarul de elevi din aceste clase care au frecventat anterior gradiniţa</t>
    </r>
  </si>
  <si>
    <t>(5) Formarea continuă</t>
  </si>
  <si>
    <r>
      <t>Precizaţi numărul cadrelor didactice din unitate (şcoală coordonatoare şi structuri) care, în ultimii 3 ani au participat la sesiuni de formare pentru folosirea calculatorului şi a altor mijloace electronice în procesul didactic (</t>
    </r>
    <r>
      <rPr>
        <b/>
        <i/>
        <sz val="11"/>
        <color indexed="12"/>
        <rFont val="Times New Roman"/>
        <family val="1"/>
      </rPr>
      <t>numărul de participanţi la stagii de formare TIC</t>
    </r>
    <r>
      <rPr>
        <b/>
        <sz val="11"/>
        <rFont val="Times New Roman"/>
        <family val="1"/>
      </rPr>
      <t>):</t>
    </r>
  </si>
  <si>
    <r>
      <t>Dacă în unitate sunt organizate clase pregatitoare, preciza</t>
    </r>
    <r>
      <rPr>
        <b/>
        <sz val="11"/>
        <rFont val="Times New Roman"/>
        <family val="1"/>
        <charset val="238"/>
      </rPr>
      <t>ţ</t>
    </r>
    <r>
      <rPr>
        <b/>
        <sz val="11"/>
        <rFont val="Times New Roman"/>
        <family val="1"/>
      </rPr>
      <t xml:space="preserve">i numărul cadrelor didactice din unitate (şcoală coordonatoare şi structuri) care au participat la stagiile de formare organizate în acest scop </t>
    </r>
    <r>
      <rPr>
        <b/>
        <i/>
        <sz val="11"/>
        <color indexed="12"/>
        <rFont val="Times New Roman"/>
        <family val="1"/>
      </rPr>
      <t>(numărul de participanţi la stagii de formare pentru clasa pregătitoare)</t>
    </r>
    <r>
      <rPr>
        <b/>
        <sz val="11"/>
        <rFont val="Times New Roman"/>
        <family val="1"/>
      </rPr>
      <t>:</t>
    </r>
  </si>
  <si>
    <t>Unitatea coordonat.</t>
  </si>
  <si>
    <t>4. profilul liceului (militar / teologic) implica organizarea activitatiii in regim de internat</t>
  </si>
  <si>
    <t>1.profil artistic</t>
  </si>
  <si>
    <t>2.profil pedagogic</t>
  </si>
  <si>
    <t>3.profil sportiv</t>
  </si>
  <si>
    <r>
      <t xml:space="preserve">Precizaţi numărul de clase pentru care au fost achiziţionate </t>
    </r>
    <r>
      <rPr>
        <b/>
        <i/>
        <sz val="11"/>
        <color indexed="12"/>
        <rFont val="Times New Roman"/>
        <family val="1"/>
      </rPr>
      <t>materialele didactice necesare clasei pregatitoare</t>
    </r>
    <r>
      <rPr>
        <b/>
        <sz val="11"/>
        <rFont val="Times New Roman"/>
        <family val="1"/>
      </rPr>
      <t>, specificate MECTS (mobilier: HG 564/302.05.2012)</t>
    </r>
  </si>
  <si>
    <t>D27-ani</t>
  </si>
  <si>
    <t>D30-4</t>
  </si>
  <si>
    <t>D29-timp</t>
  </si>
  <si>
    <t>D28-5</t>
  </si>
  <si>
    <t>D28-6</t>
  </si>
  <si>
    <t>D28-7</t>
  </si>
  <si>
    <t>D28-8</t>
  </si>
  <si>
    <t>D31a  Cu mijloace de transport în comun:</t>
  </si>
  <si>
    <t>D31a</t>
  </si>
  <si>
    <t>D31b  Cu mijloace de transport special destinate (transport şcolar)</t>
  </si>
  <si>
    <t>D31c  Fără mijloace de transport  în comun:</t>
  </si>
  <si>
    <t>D32a  Prezenţa mijloacelor de transport</t>
  </si>
  <si>
    <t>D32b  Comunicare curentă prin:</t>
  </si>
  <si>
    <t>D32b-1</t>
  </si>
  <si>
    <t>D32b-2</t>
  </si>
  <si>
    <t>D32b-3</t>
  </si>
  <si>
    <t>D33-1</t>
  </si>
  <si>
    <t>D33-2</t>
  </si>
  <si>
    <t>D33-3</t>
  </si>
  <si>
    <t>D34-3</t>
  </si>
  <si>
    <t>D36a</t>
  </si>
  <si>
    <t>D36b</t>
  </si>
  <si>
    <t>D37a</t>
  </si>
  <si>
    <t>D37a-1</t>
  </si>
  <si>
    <t>D37a-2</t>
  </si>
  <si>
    <t>D37a-3</t>
  </si>
  <si>
    <t>D37b</t>
  </si>
  <si>
    <t>2. Numărul  locurilor de cazare</t>
  </si>
  <si>
    <t>Pregătirea hranei pentru cantină este asigurată prin:</t>
  </si>
  <si>
    <t>D37c</t>
  </si>
  <si>
    <t>D37b-1</t>
  </si>
  <si>
    <t>D37b-2</t>
  </si>
  <si>
    <t>1. Bucataria proprie, avand capacitatea de pregatire suficienta</t>
  </si>
  <si>
    <t>2. Servicii de catering</t>
  </si>
  <si>
    <t>3. Combinat: bucatarie proprie si catering</t>
  </si>
  <si>
    <t>D38a</t>
  </si>
  <si>
    <t>D38b</t>
  </si>
  <si>
    <t>D38b-1</t>
  </si>
  <si>
    <t>D38b-2</t>
  </si>
  <si>
    <r>
      <t xml:space="preserve">1. organizate în </t>
    </r>
    <r>
      <rPr>
        <b/>
        <i/>
        <sz val="10"/>
        <color indexed="12"/>
        <rFont val="Times New Roman"/>
        <family val="1"/>
      </rPr>
      <t>grădiniţă</t>
    </r>
    <r>
      <rPr>
        <b/>
        <sz val="10"/>
        <rFont val="Times New Roman"/>
        <family val="1"/>
      </rPr>
      <t xml:space="preserve"> </t>
    </r>
  </si>
  <si>
    <r>
      <t xml:space="preserve">2. organizate în </t>
    </r>
    <r>
      <rPr>
        <b/>
        <i/>
        <sz val="10"/>
        <color indexed="12"/>
        <rFont val="Times New Roman"/>
        <family val="1"/>
      </rPr>
      <t>şcoală</t>
    </r>
    <r>
      <rPr>
        <b/>
        <sz val="10"/>
        <rFont val="Times New Roman"/>
        <family val="1"/>
      </rPr>
      <t xml:space="preserve"> </t>
    </r>
  </si>
  <si>
    <t>D39a</t>
  </si>
  <si>
    <t>D39b</t>
  </si>
  <si>
    <t>(3) Utilitati</t>
  </si>
  <si>
    <t>D41-1</t>
  </si>
  <si>
    <t>D41-2</t>
  </si>
  <si>
    <t>D41-3</t>
  </si>
  <si>
    <r>
      <t xml:space="preserve">(2) Servicii oferite de unitatea şcolara </t>
    </r>
    <r>
      <rPr>
        <b/>
        <i/>
        <sz val="14"/>
        <rFont val="Times New Roman"/>
        <family val="1"/>
      </rPr>
      <t>(pentru toate tipurile de unităţi)</t>
    </r>
    <r>
      <rPr>
        <b/>
        <sz val="14"/>
        <rFont val="Times New Roman"/>
        <family val="1"/>
      </rPr>
      <t>:</t>
    </r>
  </si>
  <si>
    <t>(4) Elemente de dotare</t>
  </si>
  <si>
    <t>D42a</t>
  </si>
  <si>
    <t>D42b</t>
  </si>
  <si>
    <r>
      <t>Mobilierul din sălile de clasă</t>
    </r>
    <r>
      <rPr>
        <b/>
        <sz val="11"/>
        <rFont val="Times New Roman"/>
        <family val="1"/>
      </rPr>
      <t xml:space="preserve"> în care vă desfăşuraţi activitatea didactică este fix sau mobil ?</t>
    </r>
  </si>
  <si>
    <r>
      <t xml:space="preserve">Precizaţi numărul de clase pentru care a fost achiziţionat </t>
    </r>
    <r>
      <rPr>
        <b/>
        <i/>
        <sz val="11"/>
        <color indexed="12"/>
        <rFont val="Times New Roman"/>
        <family val="1"/>
      </rPr>
      <t>mobilierul necesare clasei pregatitoare</t>
    </r>
    <r>
      <rPr>
        <b/>
        <sz val="11"/>
        <rFont val="Times New Roman"/>
        <family val="1"/>
      </rPr>
      <t>, specificate MECTS (mobilier: OMECTS 4310 /01.06.2012)</t>
    </r>
  </si>
  <si>
    <t>(5) Resurse materiale</t>
  </si>
  <si>
    <r>
      <t xml:space="preserve">Apreciaţi </t>
    </r>
    <r>
      <rPr>
        <b/>
        <i/>
        <sz val="11"/>
        <color indexed="12"/>
        <rFont val="Times New Roman"/>
        <family val="1"/>
      </rPr>
      <t>nivelul de dotare cu mijloce de învăţământ şi echipamente a laboratoarelor, cabinetelor şi atelierelor</t>
    </r>
    <r>
      <rPr>
        <b/>
        <sz val="11"/>
        <rFont val="Times New Roman"/>
        <family val="1"/>
      </rPr>
      <t xml:space="preserve">, </t>
    </r>
    <r>
      <rPr>
        <b/>
        <i/>
        <sz val="11"/>
        <color indexed="12"/>
        <rFont val="Times New Roman"/>
        <family val="1"/>
      </rPr>
      <t>destinate formării profesionale</t>
    </r>
    <r>
      <rPr>
        <b/>
        <sz val="11"/>
        <rFont val="Times New Roman"/>
        <family val="1"/>
      </rPr>
      <t xml:space="preserve"> iniţiale din şcoală, în raport cu cerinţele standardelor de pregătire profesională pe domeniile de formare profesională din cadrul şcolii, pe scala de evaluare:
            </t>
    </r>
    <r>
      <rPr>
        <b/>
        <sz val="11"/>
        <color indexed="12"/>
        <rFont val="Times New Roman"/>
        <family val="1"/>
      </rPr>
      <t>1. corespund integral   2. corespund patial   3. nu corespund deloc  4. nu e cazul</t>
    </r>
    <r>
      <rPr>
        <b/>
        <sz val="11"/>
        <rFont val="Times New Roman"/>
        <family val="1"/>
      </rPr>
      <t xml:space="preserve">
</t>
    </r>
  </si>
  <si>
    <r>
      <t xml:space="preserve">Apreciaţi </t>
    </r>
    <r>
      <rPr>
        <b/>
        <i/>
        <sz val="11"/>
        <color indexed="12"/>
        <rFont val="Times New Roman"/>
        <family val="1"/>
      </rPr>
      <t xml:space="preserve">nivelul de dotare cu mijloce de învăţământ şi echipamente </t>
    </r>
    <r>
      <rPr>
        <b/>
        <sz val="11"/>
        <rFont val="Times New Roman"/>
        <family val="1"/>
      </rPr>
      <t xml:space="preserve">destinate formării iniţiale din şcoală, specifice </t>
    </r>
    <r>
      <rPr>
        <b/>
        <i/>
        <sz val="11"/>
        <color indexed="12"/>
        <rFont val="Times New Roman"/>
        <family val="1"/>
      </rPr>
      <t xml:space="preserve">profilului vocational </t>
    </r>
    <r>
      <rPr>
        <b/>
        <sz val="11"/>
        <rFont val="Times New Roman"/>
        <family val="1"/>
      </rPr>
      <t xml:space="preserve">organizat in unitate:
          </t>
    </r>
    <r>
      <rPr>
        <b/>
        <sz val="11"/>
        <color indexed="12"/>
        <rFont val="Times New Roman"/>
        <family val="1"/>
      </rPr>
      <t xml:space="preserve">  1. corespund integral   2. corespund patial   3. nu corespund deloc  4. nu e cazul</t>
    </r>
    <r>
      <rPr>
        <b/>
        <sz val="11"/>
        <rFont val="Times New Roman"/>
        <family val="1"/>
      </rPr>
      <t xml:space="preserve">
</t>
    </r>
  </si>
  <si>
    <t>D48-1</t>
  </si>
  <si>
    <t>D48-2</t>
  </si>
  <si>
    <t>D48-3</t>
  </si>
  <si>
    <t>D50</t>
  </si>
  <si>
    <t>D50-1</t>
  </si>
  <si>
    <t>D50-2</t>
  </si>
  <si>
    <t>D50-3</t>
  </si>
  <si>
    <t>D52-1</t>
  </si>
  <si>
    <t>D52-2</t>
  </si>
  <si>
    <t>D52-3</t>
  </si>
  <si>
    <t>D52-4</t>
  </si>
  <si>
    <t>D54</t>
  </si>
  <si>
    <t>D55</t>
  </si>
  <si>
    <t>D56-1</t>
  </si>
  <si>
    <t>D56-2</t>
  </si>
  <si>
    <t>D56-3</t>
  </si>
  <si>
    <t>D57-3</t>
  </si>
  <si>
    <t>D57-4</t>
  </si>
  <si>
    <t>D57-5</t>
  </si>
  <si>
    <t>D57-6</t>
  </si>
  <si>
    <t>D58</t>
  </si>
  <si>
    <t>D58-1</t>
  </si>
  <si>
    <t>D58-2</t>
  </si>
  <si>
    <t>D58-3</t>
  </si>
  <si>
    <t>D58-4</t>
  </si>
  <si>
    <t>D58-5</t>
  </si>
  <si>
    <t>D60-4</t>
  </si>
  <si>
    <t>D60-5</t>
  </si>
  <si>
    <t>D60-6</t>
  </si>
  <si>
    <t>D60-7</t>
  </si>
  <si>
    <t>D60-8</t>
  </si>
  <si>
    <t>D60-9</t>
  </si>
  <si>
    <t>D60-10</t>
  </si>
  <si>
    <t>D60-11</t>
  </si>
  <si>
    <t>D60-12</t>
  </si>
  <si>
    <t>D60-13</t>
  </si>
  <si>
    <t>D60-14</t>
  </si>
  <si>
    <t>D60-15</t>
  </si>
  <si>
    <t>D60-16</t>
  </si>
  <si>
    <t>D60-17</t>
  </si>
  <si>
    <t>D60-18</t>
  </si>
  <si>
    <t>D60-19</t>
  </si>
  <si>
    <t>D60-20</t>
  </si>
  <si>
    <t>D60-21</t>
  </si>
  <si>
    <t>D60-22</t>
  </si>
  <si>
    <t>D60-23</t>
  </si>
  <si>
    <t>D60-24</t>
  </si>
  <si>
    <t>D60-25</t>
  </si>
  <si>
    <t>D60-26</t>
  </si>
  <si>
    <t>D63a</t>
  </si>
  <si>
    <t>D63a-1</t>
  </si>
  <si>
    <t>D63a-2</t>
  </si>
  <si>
    <t>D63b</t>
  </si>
  <si>
    <t>D63b-1</t>
  </si>
  <si>
    <t>D63b-2</t>
  </si>
  <si>
    <t>D63b-3</t>
  </si>
  <si>
    <t>D63b-4</t>
  </si>
  <si>
    <t>D67a</t>
  </si>
  <si>
    <t>D67a-1</t>
  </si>
  <si>
    <t>D67a-2</t>
  </si>
  <si>
    <t>D67a-3</t>
  </si>
  <si>
    <t>D67a-4</t>
  </si>
  <si>
    <t>Raport anual de evaluare internă a unităţii de învăţământ</t>
  </si>
  <si>
    <t xml:space="preserve">     pentru anul şcolar :</t>
  </si>
  <si>
    <t>D67a-5</t>
  </si>
  <si>
    <t>D67a-6</t>
  </si>
  <si>
    <t>D67a-7</t>
  </si>
  <si>
    <t>D67a-8</t>
  </si>
  <si>
    <t>D67a-9</t>
  </si>
  <si>
    <t>D67a-10</t>
  </si>
  <si>
    <t>D67b</t>
  </si>
  <si>
    <t>D68a</t>
  </si>
  <si>
    <t>D68a-1</t>
  </si>
  <si>
    <t>D68a-2</t>
  </si>
  <si>
    <t>D68a-mediu</t>
  </si>
  <si>
    <t>D68b</t>
  </si>
  <si>
    <t>D68b-1</t>
  </si>
  <si>
    <t>D68b-2</t>
  </si>
  <si>
    <t>D68b-mediu</t>
  </si>
  <si>
    <t>D69a-1</t>
  </si>
  <si>
    <t>D69a-2</t>
  </si>
  <si>
    <t>D69a-3</t>
  </si>
  <si>
    <t>D69a-4</t>
  </si>
  <si>
    <t>D69a-5</t>
  </si>
  <si>
    <t>D69a-6</t>
  </si>
  <si>
    <t>D69a</t>
  </si>
  <si>
    <t>D69a-7</t>
  </si>
  <si>
    <t>D69a-8</t>
  </si>
  <si>
    <t>D69a-9</t>
  </si>
  <si>
    <t>D69a-10</t>
  </si>
  <si>
    <t>D69b</t>
  </si>
  <si>
    <r>
      <t xml:space="preserve">1.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</si>
  <si>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2. Numărul de elevi din învăţământul </t>
    </r>
    <r>
      <rPr>
        <b/>
        <sz val="10"/>
        <rFont val="Times New Roman"/>
        <family val="1"/>
      </rPr>
      <t>gimnazial (V-VIII)</t>
    </r>
  </si>
  <si>
    <r>
      <t xml:space="preserve">3. Numărul de elevi din învăţământul </t>
    </r>
    <r>
      <rPr>
        <b/>
        <sz val="10"/>
        <rFont val="Times New Roman"/>
        <family val="1"/>
      </rPr>
      <t>liceal, profil teoretic (IX-XII/XIII)</t>
    </r>
  </si>
  <si>
    <r>
      <t xml:space="preserve">4. Numărul de elevi din învăţământul </t>
    </r>
    <r>
      <rPr>
        <b/>
        <sz val="10"/>
        <rFont val="Times New Roman"/>
        <family val="1"/>
      </rPr>
      <t>liceal, profil tehnologic (IX-XII/XIII)</t>
    </r>
  </si>
  <si>
    <t>Cu privire la efectivele şcolare din anul şcolar anterior, pe niveluri  (şcoala coordonatoare şi structuri), vă rugăm să precizaţi:</t>
  </si>
  <si>
    <r>
      <t>Efectivele şcolare din învăţământul</t>
    </r>
    <r>
      <rPr>
        <b/>
        <i/>
        <sz val="11"/>
        <color indexed="12"/>
        <rFont val="Times New Roman"/>
        <family val="1"/>
      </rPr>
      <t xml:space="preserve"> "cu frecvenţă-zi" </t>
    </r>
    <r>
      <rPr>
        <b/>
        <sz val="11"/>
        <color indexed="8"/>
        <rFont val="Times New Roman"/>
        <family val="1"/>
      </rPr>
      <t/>
    </r>
  </si>
  <si>
    <r>
      <t xml:space="preserve">Cu privire la </t>
    </r>
    <r>
      <rPr>
        <b/>
        <i/>
        <sz val="11"/>
        <color indexed="12"/>
        <rFont val="Times New Roman"/>
        <family val="1"/>
      </rPr>
      <t>situaţia şcolară</t>
    </r>
    <r>
      <rPr>
        <b/>
        <sz val="11"/>
        <rFont val="Times New Roman"/>
        <family val="1"/>
      </rPr>
      <t xml:space="preserve"> a elevilor  (total şcoala coordonatoare şi structuri), la</t>
    </r>
    <r>
      <rPr>
        <b/>
        <sz val="11"/>
        <color indexed="12"/>
        <rFont val="Times New Roman"/>
        <family val="1"/>
      </rPr>
      <t xml:space="preserve"> sfârşitul </t>
    </r>
    <r>
      <rPr>
        <b/>
        <i/>
        <sz val="11"/>
        <color indexed="12"/>
        <rFont val="Times New Roman"/>
        <family val="1"/>
      </rPr>
      <t>anului şcolar anterior</t>
    </r>
    <r>
      <rPr>
        <b/>
        <sz val="11"/>
        <rFont val="Times New Roman"/>
        <family val="1"/>
      </rPr>
      <t>, vă rugăm să precizaţi:</t>
    </r>
  </si>
  <si>
    <t>D70a</t>
  </si>
  <si>
    <t>D70a-1</t>
  </si>
  <si>
    <t>D70a-2</t>
  </si>
  <si>
    <t>D70a-3</t>
  </si>
  <si>
    <t>D70a-4</t>
  </si>
  <si>
    <t>D70b</t>
  </si>
  <si>
    <t>D70a-5</t>
  </si>
  <si>
    <t>D70a-6</t>
  </si>
  <si>
    <t>D70a-7</t>
  </si>
  <si>
    <t>D70a-8</t>
  </si>
  <si>
    <t>3. Învăţământul profesional</t>
  </si>
  <si>
    <t>D71-1</t>
  </si>
  <si>
    <t>D71-2</t>
  </si>
  <si>
    <t>4. Învăţământul postliceal</t>
  </si>
  <si>
    <t>D72a</t>
  </si>
  <si>
    <t>D72a-1</t>
  </si>
  <si>
    <t>D72a-2</t>
  </si>
  <si>
    <t>D72a-3</t>
  </si>
  <si>
    <t>D72b</t>
  </si>
  <si>
    <t>Total liceu</t>
  </si>
  <si>
    <t>Total profesional</t>
  </si>
  <si>
    <t xml:space="preserve">5. Numărul absolvenţilor stagiilor de pregătire practică după finalizarea ciclului inferior al liceului </t>
  </si>
  <si>
    <t>6. Numărul absolvenţilor de învăţământ profesional cu durata de 2 ani după clasa a X-a</t>
  </si>
  <si>
    <t>7. Numărul absolvenţilor din învăţământul postliceal</t>
  </si>
  <si>
    <t>D74</t>
  </si>
  <si>
    <t>Anul de referinta pt.intrarea in liceu</t>
  </si>
  <si>
    <t>2012-13</t>
  </si>
  <si>
    <t>2011-12</t>
  </si>
  <si>
    <t>2010-11</t>
  </si>
  <si>
    <t>1. clasa a IX-a</t>
  </si>
  <si>
    <t>2. clasa a X-a</t>
  </si>
  <si>
    <t>3. clasa a XI-a</t>
  </si>
  <si>
    <t>4. clasa a XII-a</t>
  </si>
  <si>
    <t>Media minima de intrare in liceu, in anul de referinta</t>
  </si>
  <si>
    <t>D74-1</t>
  </si>
  <si>
    <t>D74-2</t>
  </si>
  <si>
    <t>D74-3</t>
  </si>
  <si>
    <t>D74-4</t>
  </si>
  <si>
    <t>D75</t>
  </si>
  <si>
    <r>
      <t xml:space="preserve">In cazul unitatilor cu nivel liceal, in ce interval de notare s-a situat </t>
    </r>
    <r>
      <rPr>
        <b/>
        <i/>
        <sz val="11"/>
        <color indexed="12"/>
        <rFont val="Times New Roman"/>
        <family val="1"/>
      </rPr>
      <t>media minima de intrare in clasa a IX-a</t>
    </r>
    <r>
      <rPr>
        <b/>
        <sz val="11"/>
        <rFont val="Times New Roman"/>
        <family val="1"/>
      </rPr>
      <t xml:space="preserve"> la forma "</t>
    </r>
    <r>
      <rPr>
        <b/>
        <i/>
        <sz val="11"/>
        <color indexed="12"/>
        <rFont val="Times New Roman"/>
        <family val="1"/>
      </rPr>
      <t>cu frecvenţă- zi</t>
    </r>
    <r>
      <rPr>
        <b/>
        <sz val="11"/>
        <rFont val="Times New Roman"/>
        <family val="1"/>
      </rPr>
      <t xml:space="preserve">", pentru ultimele patru generatii de elevi ai scolii </t>
    </r>
    <r>
      <rPr>
        <b/>
        <i/>
        <sz val="11"/>
        <rFont val="Times New Roman"/>
        <family val="1"/>
      </rPr>
      <t xml:space="preserve"> </t>
    </r>
  </si>
  <si>
    <t>Ponderea elevilor care au promovat testele nationale (examenul de capacitate) la finalul clasei a VIII-a</t>
  </si>
  <si>
    <t>Toti elevii</t>
  </si>
  <si>
    <t>Niciun elev</t>
  </si>
  <si>
    <t>D75-1</t>
  </si>
  <si>
    <t>D75-2</t>
  </si>
  <si>
    <t>(2) Conditii de intrare in liceu pentru elevii cuprinsi in clasele a IX-XII</t>
  </si>
  <si>
    <t>D76</t>
  </si>
  <si>
    <t>D76-1</t>
  </si>
  <si>
    <t>D76-2</t>
  </si>
  <si>
    <t>D76-3</t>
  </si>
  <si>
    <t>D77</t>
  </si>
  <si>
    <t>D77-1</t>
  </si>
  <si>
    <t>D77-2</t>
  </si>
  <si>
    <t>D78</t>
  </si>
  <si>
    <t>D78-1</t>
  </si>
  <si>
    <t>D78-2</t>
  </si>
  <si>
    <t>D78-3</t>
  </si>
  <si>
    <t>D78-4</t>
  </si>
  <si>
    <t>D78-5</t>
  </si>
  <si>
    <t>D78-6</t>
  </si>
  <si>
    <t>9. Numărul absolvenţilor clasei a IX-a ai şcolii din anul şcolar anterior care continuă studiile în învăţământul profesional în anul şcolar curent in diferite unitati de învăţământ</t>
  </si>
  <si>
    <t xml:space="preserve">10. Numărul elevilor care au absolvit ciclul inferior al liceului,  în anul şcolar precedent </t>
  </si>
  <si>
    <t>11. Numărul absolvenţilor de liceu-ciclu inferior care au optat pentru continuarea cu stagiul de practică de 6 luni</t>
  </si>
  <si>
    <t>12. Numărul absolvenţilor de liceu-ciclu inferior care au optat pentru continuarea liceului  (ciclul superior )</t>
  </si>
  <si>
    <t>13. Numărul absolvenţilor de liceu (clasa a XII-a şi clasa a XIII-a) în anul şcolar precedent</t>
  </si>
  <si>
    <t>14. Numărul absolvenţilor de liceu care s-au înscris într-o forma de învăţământ postliceal</t>
  </si>
  <si>
    <t xml:space="preserve">15. Numărul absolvenţilor de liceu ai şcolii care s-au înscris în învăţământ superior </t>
  </si>
  <si>
    <t>16. Numărul absolvenţilor învăţământului postliceal în anul şcolar precedent</t>
  </si>
  <si>
    <t xml:space="preserve">17 Numărul absolvenţilor învăţământului postliceal din unitate care s-au înscris în învăţământul superior </t>
  </si>
  <si>
    <t>D79</t>
  </si>
  <si>
    <t>D79-01</t>
  </si>
  <si>
    <t>D79-02</t>
  </si>
  <si>
    <t>D79-03</t>
  </si>
  <si>
    <t>D79-04</t>
  </si>
  <si>
    <t>D79-05</t>
  </si>
  <si>
    <t>D79-06</t>
  </si>
  <si>
    <t>D79-07</t>
  </si>
  <si>
    <t>D79-08</t>
  </si>
  <si>
    <t>D79-09</t>
  </si>
  <si>
    <t>D79-10</t>
  </si>
  <si>
    <t>D79-11</t>
  </si>
  <si>
    <t>D79-12</t>
  </si>
  <si>
    <t>D79-13</t>
  </si>
  <si>
    <t>D79-14</t>
  </si>
  <si>
    <t>D79-15</t>
  </si>
  <si>
    <t>D79-16</t>
  </si>
  <si>
    <t>D79-17</t>
  </si>
  <si>
    <t>D80</t>
  </si>
  <si>
    <t>D80a</t>
  </si>
  <si>
    <t>D80a-1</t>
  </si>
  <si>
    <t>D80a-2</t>
  </si>
  <si>
    <t>D80a-3</t>
  </si>
  <si>
    <t>D80b</t>
  </si>
  <si>
    <t>D81</t>
  </si>
  <si>
    <t>D81-1</t>
  </si>
  <si>
    <t>D81-2</t>
  </si>
  <si>
    <t>D81-3</t>
  </si>
  <si>
    <t>D81-4</t>
  </si>
  <si>
    <t>D82</t>
  </si>
  <si>
    <t>D83</t>
  </si>
  <si>
    <t>D84</t>
  </si>
  <si>
    <t>D85</t>
  </si>
  <si>
    <t>D86</t>
  </si>
  <si>
    <t>D87</t>
  </si>
  <si>
    <t>D88</t>
  </si>
  <si>
    <t>Existenţa, structura şi conţinutul documentelor proiective (proiectul de dezvoltare, planul de acţiune al şcolii şi planul de implementare)</t>
  </si>
  <si>
    <t>Existenţa parteneriatelor cu agenţi economici</t>
  </si>
  <si>
    <t>P44</t>
  </si>
  <si>
    <t xml:space="preserve">Existenţa parteneriatelor cu reprezentanţi ai comunităţii  </t>
  </si>
  <si>
    <t>P28</t>
  </si>
  <si>
    <t>P29</t>
  </si>
  <si>
    <t>P30</t>
  </si>
  <si>
    <t>P31</t>
  </si>
  <si>
    <t>P32</t>
  </si>
  <si>
    <t>D51</t>
  </si>
  <si>
    <t>D45</t>
  </si>
  <si>
    <t>Casete de raspuns</t>
  </si>
  <si>
    <t xml:space="preserve">I. Date de identificare a unităţii de învăţământ </t>
  </si>
  <si>
    <t>D02</t>
  </si>
  <si>
    <t>D03</t>
  </si>
  <si>
    <t>Poziţionarea şcolii în localitate</t>
  </si>
  <si>
    <t>1.DA</t>
  </si>
  <si>
    <t>2.NU</t>
  </si>
  <si>
    <t>D04</t>
  </si>
  <si>
    <t>D05</t>
  </si>
  <si>
    <t>D06</t>
  </si>
  <si>
    <t>3. gimnazial</t>
  </si>
  <si>
    <t>2. primar</t>
  </si>
  <si>
    <t>D07</t>
  </si>
  <si>
    <t>1. un schimb</t>
  </si>
  <si>
    <t>2. două schimburi</t>
  </si>
  <si>
    <t>3. trei schimburi</t>
  </si>
  <si>
    <t>Unitatea coordonatoare</t>
  </si>
  <si>
    <t>Structurile subordonate</t>
  </si>
  <si>
    <t>D10</t>
  </si>
  <si>
    <t xml:space="preserve">II. Caracteristici ale mediului familial </t>
  </si>
  <si>
    <t>D11</t>
  </si>
  <si>
    <t>1. Români</t>
  </si>
  <si>
    <t>2. Maghiari</t>
  </si>
  <si>
    <t>3. Rromi</t>
  </si>
  <si>
    <t>4. Alte etnii</t>
  </si>
  <si>
    <t>Număr elevi</t>
  </si>
  <si>
    <t>1. cel puţin un părinte are studii superioare</t>
  </si>
  <si>
    <t>3. cel puţin un părinte are studii generale (8 clase absolvite)</t>
  </si>
  <si>
    <t>4. niciun părinte nu are studii generale (sub 8 clase absolvite)</t>
  </si>
  <si>
    <t>D12</t>
  </si>
  <si>
    <t>D13</t>
  </si>
  <si>
    <t xml:space="preserve">6. </t>
  </si>
  <si>
    <t xml:space="preserve">7. </t>
  </si>
  <si>
    <t>D12-1</t>
  </si>
  <si>
    <t>D12-2</t>
  </si>
  <si>
    <t>D12-3</t>
  </si>
  <si>
    <t>D13-1</t>
  </si>
  <si>
    <t>D13-2</t>
  </si>
  <si>
    <t>D13-3</t>
  </si>
  <si>
    <t>Denumire</t>
  </si>
  <si>
    <r>
      <t xml:space="preserve">Precizaţi care sunt </t>
    </r>
    <r>
      <rPr>
        <b/>
        <i/>
        <sz val="11"/>
        <color indexed="12"/>
        <rFont val="Times New Roman"/>
        <family val="1"/>
      </rPr>
      <t>nivelurile de învăţământ din unitate</t>
    </r>
    <r>
      <rPr>
        <b/>
        <sz val="11"/>
        <rFont val="Times New Roman"/>
        <family val="1"/>
      </rPr>
      <t xml:space="preserve">, menţionate </t>
    </r>
    <r>
      <rPr>
        <b/>
        <i/>
        <sz val="11"/>
        <rFont val="Times New Roman"/>
        <family val="1"/>
      </rPr>
      <t>distinct pe unitatea coordonatoare şi structuri</t>
    </r>
  </si>
  <si>
    <r>
      <t>Precizaţi</t>
    </r>
    <r>
      <rPr>
        <b/>
        <i/>
        <sz val="11"/>
        <color indexed="12"/>
        <rFont val="Times New Roman"/>
        <family val="1"/>
      </rPr>
      <t xml:space="preserve"> numărul de clase / grupe</t>
    </r>
    <r>
      <rPr>
        <b/>
        <sz val="11"/>
        <rFont val="Times New Roman"/>
        <family val="1"/>
      </rPr>
      <t xml:space="preserve">  de elevi/copii din învăţământul „cu frecvenţă - zi” / cu program normal din unitate în anul şcolar curent, </t>
    </r>
    <r>
      <rPr>
        <b/>
        <i/>
        <sz val="11"/>
        <rFont val="Times New Roman"/>
        <family val="1"/>
      </rPr>
      <t>distinct pe şcoala coordonatoare şi structuri</t>
    </r>
    <r>
      <rPr>
        <b/>
        <sz val="11"/>
        <rFont val="Times New Roman"/>
        <family val="1"/>
      </rPr>
      <t xml:space="preserve"> </t>
    </r>
  </si>
  <si>
    <r>
      <t xml:space="preserve">Numărul de schimburi în care funcţionează şcoala in </t>
    </r>
    <r>
      <rPr>
        <b/>
        <i/>
        <sz val="11"/>
        <color indexed="12"/>
        <rFont val="Times New Roman"/>
        <family val="1"/>
      </rPr>
      <t xml:space="preserve">învăţământul „cu frecvenţă - zi”, </t>
    </r>
    <r>
      <rPr>
        <b/>
        <i/>
        <sz val="11"/>
        <rFont val="Times New Roman"/>
        <family val="1"/>
      </rPr>
      <t>distinct pe şcoala coordonatoare şi structuri</t>
    </r>
    <r>
      <rPr>
        <b/>
        <sz val="11"/>
        <rFont val="Times New Roman"/>
        <family val="1"/>
      </rPr>
      <t>:</t>
    </r>
  </si>
  <si>
    <r>
      <t xml:space="preserve">Precizaţi </t>
    </r>
    <r>
      <rPr>
        <b/>
        <i/>
        <sz val="11"/>
        <color indexed="12"/>
        <rFont val="Times New Roman"/>
        <family val="1"/>
      </rPr>
      <t>numărul efectivelor şcolare (copii şi elevi)</t>
    </r>
    <r>
      <rPr>
        <b/>
        <sz val="11"/>
        <rFont val="Times New Roman"/>
        <family val="1"/>
      </rPr>
      <t xml:space="preserve"> din învăţământul cu frecvenţă de zi din unitate în anul şcolar curent, </t>
    </r>
    <r>
      <rPr>
        <b/>
        <i/>
        <sz val="11"/>
        <rFont val="Times New Roman"/>
        <family val="1"/>
      </rPr>
      <t xml:space="preserve">distinct pe şcoala coordonatoare şi structuri </t>
    </r>
  </si>
  <si>
    <r>
      <t xml:space="preserve">Limba maternă / limbi de predare în unitate </t>
    </r>
    <r>
      <rPr>
        <b/>
        <i/>
        <sz val="11"/>
        <rFont val="Times New Roman"/>
        <family val="1"/>
      </rPr>
      <t xml:space="preserve">(total coordonatoare şi structuri) </t>
    </r>
  </si>
  <si>
    <r>
      <t xml:space="preserve">Limbi străine studiate in unitate </t>
    </r>
    <r>
      <rPr>
        <b/>
        <i/>
        <sz val="11"/>
        <rFont val="Times New Roman"/>
        <family val="1"/>
      </rPr>
      <t xml:space="preserve">(total coordonatoare şi structuri) </t>
    </r>
  </si>
  <si>
    <r>
      <t xml:space="preserve">Dacă în unitate aveţi </t>
    </r>
    <r>
      <rPr>
        <b/>
        <i/>
        <sz val="11"/>
        <color indexed="12"/>
        <rFont val="Times New Roman"/>
        <family val="1"/>
      </rPr>
      <t>copii /elevi cu CES</t>
    </r>
    <r>
      <rPr>
        <b/>
        <sz val="11"/>
        <rFont val="Times New Roman"/>
        <family val="1"/>
      </rPr>
      <t>, precizaţi numărul acestora, pe niveluri de învăţământ (</t>
    </r>
    <r>
      <rPr>
        <b/>
        <i/>
        <sz val="11"/>
        <rFont val="Times New Roman"/>
        <family val="1"/>
      </rPr>
      <t>total coordonatoare şi structuri)</t>
    </r>
    <r>
      <rPr>
        <b/>
        <sz val="11"/>
        <rFont val="Times New Roman"/>
        <family val="1"/>
      </rPr>
      <t>:</t>
    </r>
  </si>
  <si>
    <r>
      <t xml:space="preserve">Dacă în unitate sunt organizate şi </t>
    </r>
    <r>
      <rPr>
        <b/>
        <i/>
        <sz val="11"/>
        <color indexed="12"/>
        <rFont val="Times New Roman"/>
        <family val="1"/>
      </rPr>
      <t xml:space="preserve">alte forme de învăţământ sau programe </t>
    </r>
    <r>
      <rPr>
        <b/>
        <sz val="11"/>
        <rFont val="Times New Roman"/>
        <family val="1"/>
      </rPr>
      <t>(</t>
    </r>
    <r>
      <rPr>
        <b/>
        <i/>
        <sz val="11"/>
        <rFont val="Times New Roman"/>
        <family val="1"/>
      </rPr>
      <t>"cu frecvenţă-seral", "cu frecvenţă redusă", "A doua şansă"</t>
    </r>
    <r>
      <rPr>
        <b/>
        <sz val="11"/>
        <rFont val="Times New Roman"/>
        <family val="1"/>
      </rPr>
      <t xml:space="preserve">), precizaţi </t>
    </r>
    <r>
      <rPr>
        <b/>
        <i/>
        <u/>
        <sz val="11"/>
        <color indexed="12"/>
        <rFont val="Times New Roman"/>
        <family val="1"/>
      </rPr>
      <t xml:space="preserve">numărul de clase şi de elevi </t>
    </r>
    <r>
      <rPr>
        <b/>
        <sz val="11"/>
        <rFont val="Times New Roman"/>
        <family val="1"/>
      </rPr>
      <t xml:space="preserve">cuprinşi în aceste forme </t>
    </r>
    <r>
      <rPr>
        <b/>
        <i/>
        <sz val="11"/>
        <rFont val="Times New Roman"/>
        <family val="1"/>
      </rPr>
      <t>(total coordonatoare şi structuri)</t>
    </r>
    <r>
      <rPr>
        <b/>
        <sz val="11"/>
        <rFont val="Times New Roman"/>
        <family val="1"/>
      </rPr>
      <t xml:space="preserve">: </t>
    </r>
  </si>
  <si>
    <t>Situaţia claselor şi a efectivelor şcolare pe filiere, profiluri si specializari (total coordonatoare şi structuri)</t>
  </si>
  <si>
    <r>
      <t xml:space="preserve">Precizaţi dacă în cadrul unităţii </t>
    </r>
    <r>
      <rPr>
        <b/>
        <i/>
        <sz val="11"/>
        <rFont val="Times New Roman"/>
        <family val="1"/>
      </rPr>
      <t xml:space="preserve">(distinct pe scoala coordonatoare şi structuri), se regăsesc următoarele situaţii: </t>
    </r>
  </si>
  <si>
    <r>
      <t xml:space="preserve">Dacă unitatea a organizat </t>
    </r>
    <r>
      <rPr>
        <b/>
        <i/>
        <sz val="11"/>
        <color indexed="12"/>
        <rFont val="Times New Roman"/>
        <family val="1"/>
      </rPr>
      <t xml:space="preserve">clasa pregatitoare </t>
    </r>
    <r>
      <rPr>
        <b/>
        <i/>
        <sz val="11"/>
        <rFont val="Times New Roman"/>
        <family val="1"/>
      </rPr>
      <t>(clasa "zero"), precizaţi numărul de clase în funcţie de locatia unde funcţoneaz</t>
    </r>
    <r>
      <rPr>
        <b/>
        <sz val="11"/>
        <rFont val="Times New Roman"/>
        <family val="1"/>
      </rPr>
      <t>ă acestea</t>
    </r>
    <r>
      <rPr>
        <b/>
        <i/>
        <sz val="11"/>
        <rFont val="Times New Roman"/>
        <family val="1"/>
      </rPr>
      <t xml:space="preserve">, pe unitate (distinct pe scoala coordonatoare şi structuri): </t>
    </r>
  </si>
  <si>
    <r>
      <t xml:space="preserve">Estimaţi </t>
    </r>
    <r>
      <rPr>
        <b/>
        <i/>
        <sz val="11"/>
        <color indexed="12"/>
        <rFont val="Times New Roman"/>
        <family val="1"/>
      </rPr>
      <t xml:space="preserve">structura etnică a elevilor </t>
    </r>
    <r>
      <rPr>
        <b/>
        <sz val="11"/>
        <rFont val="Times New Roman"/>
        <family val="1"/>
      </rPr>
      <t xml:space="preserve">din unitate </t>
    </r>
    <r>
      <rPr>
        <b/>
        <i/>
        <sz val="11"/>
        <rFont val="Times New Roman"/>
        <family val="1"/>
      </rPr>
      <t>(total coordonatoare şi structuri)</t>
    </r>
    <r>
      <rPr>
        <b/>
        <sz val="11"/>
        <rFont val="Times New Roman"/>
        <family val="1"/>
      </rPr>
      <t xml:space="preserve"> în anul şcolar curent</t>
    </r>
    <r>
      <rPr>
        <b/>
        <i/>
        <sz val="11"/>
        <color indexed="12"/>
        <rFont val="Times New Roman"/>
        <family val="1"/>
      </rPr>
      <t>,</t>
    </r>
    <r>
      <rPr>
        <b/>
        <sz val="11"/>
        <rFont val="Times New Roman"/>
        <family val="1"/>
      </rPr>
      <t xml:space="preserve"> pentru</t>
    </r>
    <r>
      <rPr>
        <b/>
        <sz val="11"/>
        <color indexed="12"/>
        <rFont val="Times New Roman"/>
        <family val="1"/>
      </rPr>
      <t xml:space="preserve"> </t>
    </r>
    <r>
      <rPr>
        <b/>
        <i/>
        <sz val="11"/>
        <color indexed="12"/>
        <rFont val="Times New Roman"/>
        <family val="1"/>
      </rPr>
      <t>învăţământul "cu frecvenţă-zi"</t>
    </r>
    <r>
      <rPr>
        <b/>
        <sz val="11"/>
        <color indexed="12"/>
        <rFont val="Times New Roman"/>
        <family val="1"/>
      </rPr>
      <t>:</t>
    </r>
  </si>
  <si>
    <r>
      <t xml:space="preserve">Estimaţi distribuţia efectivelor de elevi din </t>
    </r>
    <r>
      <rPr>
        <b/>
        <i/>
        <sz val="11"/>
        <color indexed="12"/>
        <rFont val="Times New Roman"/>
        <family val="1"/>
      </rPr>
      <t>învăţământul "cu frecvenţă-zi",</t>
    </r>
    <r>
      <rPr>
        <b/>
        <sz val="11"/>
        <rFont val="Times New Roman"/>
        <family val="1"/>
      </rPr>
      <t xml:space="preserve"> in anul şcolar curent, în funcţie de </t>
    </r>
    <r>
      <rPr>
        <b/>
        <i/>
        <sz val="11"/>
        <color indexed="12"/>
        <rFont val="Times New Roman"/>
        <family val="1"/>
      </rPr>
      <t>nivelul educaţional al familiei</t>
    </r>
    <r>
      <rPr>
        <b/>
        <sz val="11"/>
        <rFont val="Times New Roman"/>
        <family val="1"/>
      </rPr>
      <t xml:space="preserve"> </t>
    </r>
    <r>
      <rPr>
        <b/>
        <i/>
        <sz val="11"/>
        <rFont val="Times New Roman"/>
        <family val="1"/>
      </rPr>
      <t>(total coordonatoare şi structuri)</t>
    </r>
    <r>
      <rPr>
        <b/>
        <sz val="11"/>
        <rFont val="Times New Roman"/>
        <family val="1"/>
      </rPr>
      <t>:</t>
    </r>
  </si>
  <si>
    <r>
      <t xml:space="preserve">Dacă în unitate </t>
    </r>
    <r>
      <rPr>
        <b/>
        <i/>
        <sz val="11"/>
        <rFont val="Times New Roman"/>
        <family val="1"/>
      </rPr>
      <t>(total coordonatoare şi structuri)</t>
    </r>
    <r>
      <rPr>
        <b/>
        <sz val="11"/>
        <rFont val="Times New Roman"/>
        <family val="1"/>
      </rPr>
      <t>, pentru elevii de la învăţământul cu  forma „cu frecvenţă - zi” şi /</t>
    </r>
    <r>
      <rPr>
        <b/>
        <sz val="11"/>
        <color indexed="12"/>
        <rFont val="Times New Roman"/>
        <family val="1"/>
      </rPr>
      <t>sau din programul „A doua şansă”</t>
    </r>
    <r>
      <rPr>
        <b/>
        <sz val="11"/>
        <rFont val="Times New Roman"/>
        <family val="1"/>
      </rPr>
      <t xml:space="preserve"> există elevi aparţinând unor </t>
    </r>
    <r>
      <rPr>
        <b/>
        <i/>
        <u/>
        <sz val="11"/>
        <color indexed="12"/>
        <rFont val="Times New Roman"/>
        <family val="1"/>
      </rPr>
      <t>grupuri vulnerabile</t>
    </r>
    <r>
      <rPr>
        <b/>
        <i/>
        <u/>
        <sz val="11"/>
        <rFont val="Times New Roman"/>
        <family val="1"/>
      </rPr>
      <t>,</t>
    </r>
    <r>
      <rPr>
        <b/>
        <sz val="11"/>
        <rFont val="Times New Roman"/>
        <family val="1"/>
      </rPr>
      <t xml:space="preserve"> precizaţi numărul de elevi din fiecare grup vulnerabil. Completaţi în spaţiul rezervat (liniile 6, 7 şi 8 din tabelul de mai jos), dacă este cazul, cu alte situaţii din unitate, cu precizarea  caracteristicii grupului aparţinător şi a numărului de elevi:</t>
    </r>
  </si>
  <si>
    <r>
      <t>Spaţiul de învăţământ (</t>
    </r>
    <r>
      <rPr>
        <b/>
        <i/>
        <sz val="11"/>
        <rFont val="Times New Roman"/>
        <family val="1"/>
      </rPr>
      <t>numarul salilor pentru toate tipurile de unitati</t>
    </r>
    <r>
      <rPr>
        <b/>
        <sz val="11"/>
        <rFont val="Times New Roman"/>
        <family val="1"/>
      </rPr>
      <t>):</t>
    </r>
  </si>
  <si>
    <t>Numar de sali:</t>
  </si>
  <si>
    <t>Precizati daca există</t>
  </si>
  <si>
    <t>1. utilizată pt. procesul propriu</t>
  </si>
  <si>
    <t>2. închiriată altor unităţi de învăţământ</t>
  </si>
  <si>
    <t>3. închiriată pt. beneficiari externi</t>
  </si>
  <si>
    <r>
      <t>Baza sportivă / sala de sport</t>
    </r>
    <r>
      <rPr>
        <b/>
        <sz val="11"/>
        <rFont val="Times New Roman"/>
        <family val="1"/>
      </rPr>
      <t xml:space="preserve"> (bifaţi toate situaţiile scolii):</t>
    </r>
  </si>
  <si>
    <r>
      <t xml:space="preserve">daca exista, precizati </t>
    </r>
    <r>
      <rPr>
        <b/>
        <sz val="11"/>
        <color indexed="12"/>
        <rFont val="Times New Roman"/>
        <family val="1"/>
      </rPr>
      <t>modul in care este folosita</t>
    </r>
    <r>
      <rPr>
        <b/>
        <sz val="11"/>
        <rFont val="Times New Roman"/>
        <family val="1"/>
      </rPr>
      <t>:</t>
    </r>
  </si>
  <si>
    <t>D35-1</t>
  </si>
  <si>
    <t>D35-2</t>
  </si>
  <si>
    <r>
      <t xml:space="preserve">2. în </t>
    </r>
    <r>
      <rPr>
        <b/>
        <sz val="10"/>
        <color indexed="12"/>
        <rFont val="Times New Roman"/>
        <family val="1"/>
      </rPr>
      <t>spaţii cu utilizare mixtă</t>
    </r>
    <r>
      <rPr>
        <b/>
        <sz val="10"/>
        <rFont val="Times New Roman"/>
        <family val="1"/>
      </rPr>
      <t xml:space="preserve"> (in aceeasi incapere se desfasoara câte doua sau toate cele trei categorii de activitati)</t>
    </r>
  </si>
  <si>
    <r>
      <t xml:space="preserve">1. în </t>
    </r>
    <r>
      <rPr>
        <b/>
        <sz val="10"/>
        <color indexed="12"/>
        <rFont val="Times New Roman"/>
        <family val="1"/>
      </rPr>
      <t>săli distincte</t>
    </r>
    <r>
      <rPr>
        <b/>
        <sz val="10"/>
        <rFont val="Times New Roman"/>
        <family val="1"/>
      </rPr>
      <t xml:space="preserve"> pentru activitatile cu copiii (activităţi didactice / sala de mese / dormitoare)</t>
    </r>
  </si>
  <si>
    <t xml:space="preserve">III. Condiţii de acces la unitatea şcolară unde este înscris elevul </t>
  </si>
  <si>
    <t>D14</t>
  </si>
  <si>
    <t>1. sub 30 minute</t>
  </si>
  <si>
    <t>2. intre 30 si 60 minute</t>
  </si>
  <si>
    <t>3. peste 60 minute</t>
  </si>
  <si>
    <t xml:space="preserve">IV. Baza materială </t>
  </si>
  <si>
    <t>(1) Infrastructura şcolară</t>
  </si>
  <si>
    <t>1. săli de clasă</t>
  </si>
  <si>
    <t>2. laboratoare/ cabinete şcolare</t>
  </si>
  <si>
    <t>3. ateliere şcolare</t>
  </si>
  <si>
    <t>Utilizate pt. procesul propriu</t>
  </si>
  <si>
    <t>Total</t>
  </si>
  <si>
    <t>Neutilizate, în conservare</t>
  </si>
  <si>
    <t>Inchiriat altor unităţi de învăţământ</t>
  </si>
  <si>
    <t>Inchiriat pt. beneficiari externi</t>
  </si>
  <si>
    <t>1. Numărul de locuri în sala de mese</t>
  </si>
  <si>
    <t xml:space="preserve"> </t>
  </si>
  <si>
    <t xml:space="preserve">1. mobilier fix în toate sălile de clasă </t>
  </si>
  <si>
    <t>2. mobilier fix în majoritatea sălilor de clasă</t>
  </si>
  <si>
    <t>3. mobilier mobil în majoritatea sălilor de clasă</t>
  </si>
  <si>
    <t>4. mobilier mobil în toate sălile de clasă</t>
  </si>
  <si>
    <t>D18</t>
  </si>
  <si>
    <t xml:space="preserve">1. tradiţională, cu pupitre poziţionate în lungul sălii (adâncimea sălii de curs), în raport cu catedra </t>
  </si>
  <si>
    <t xml:space="preserve">2. tradiţională, cu pupitre poziţionate pe lăţimea sălii în raport cu catedra, pe mai puţine şiruri </t>
  </si>
  <si>
    <t>D19</t>
  </si>
  <si>
    <t>1.în clădire cu destinaţie de grădiniţă</t>
  </si>
  <si>
    <t>2.în aceeaşi clădire cu alte niveluri / unităţi de învăţământ</t>
  </si>
  <si>
    <t>3.în clădire cu destinaţie de locuinţă / instituţii, amenajată</t>
  </si>
  <si>
    <t>4.în spaţiu improvizat</t>
  </si>
  <si>
    <t>D20</t>
  </si>
  <si>
    <t>D21</t>
  </si>
  <si>
    <t>1. dotare suficientă</t>
  </si>
  <si>
    <t>D22</t>
  </si>
  <si>
    <t>D23</t>
  </si>
  <si>
    <t>1. Există un fond minim, care să acopere nevoile din unitate</t>
  </si>
  <si>
    <r>
      <t xml:space="preserve">Precizaţi acoperirea cu </t>
    </r>
    <r>
      <rPr>
        <b/>
        <i/>
        <sz val="11"/>
        <color indexed="12"/>
        <rFont val="Times New Roman"/>
        <family val="1"/>
      </rPr>
      <t xml:space="preserve">personal didactic auxiliar </t>
    </r>
    <r>
      <rPr>
        <b/>
        <sz val="11"/>
        <rFont val="Times New Roman"/>
        <family val="1"/>
      </rPr>
      <t>a posturilor rezultate din normativele în vigoare:</t>
    </r>
  </si>
  <si>
    <r>
      <t xml:space="preserve">Precizaţi acoperirea cu personal </t>
    </r>
    <r>
      <rPr>
        <b/>
        <i/>
        <sz val="11"/>
        <color indexed="12"/>
        <rFont val="Times New Roman"/>
        <family val="1"/>
      </rPr>
      <t xml:space="preserve">nedidactic </t>
    </r>
    <r>
      <rPr>
        <b/>
        <sz val="11"/>
        <rFont val="Times New Roman"/>
        <family val="1"/>
      </rPr>
      <t>a posturilor</t>
    </r>
    <r>
      <rPr>
        <b/>
        <i/>
        <sz val="11"/>
        <color indexed="12"/>
        <rFont val="Times New Roman"/>
        <family val="1"/>
      </rPr>
      <t xml:space="preserve"> </t>
    </r>
    <r>
      <rPr>
        <b/>
        <sz val="11"/>
        <rFont val="Times New Roman"/>
        <family val="1"/>
      </rPr>
      <t>rezultate din normativele în vigoare:</t>
    </r>
  </si>
  <si>
    <r>
      <t>Situa</t>
    </r>
    <r>
      <rPr>
        <sz val="10"/>
        <rFont val="Times New Roman"/>
        <family val="1"/>
      </rPr>
      <t>ţ</t>
    </r>
    <r>
      <rPr>
        <sz val="10"/>
        <rFont val="Times New Roman"/>
        <charset val="238"/>
      </rPr>
      <t>ie final</t>
    </r>
    <r>
      <rPr>
        <sz val="10"/>
        <rFont val="Times New Roman"/>
        <family val="1"/>
      </rPr>
      <t>ă</t>
    </r>
  </si>
  <si>
    <t>Situaţie finală</t>
  </si>
  <si>
    <t>3. limba germana</t>
  </si>
  <si>
    <t>4. alte limbi</t>
  </si>
  <si>
    <t>1. limba engleza</t>
  </si>
  <si>
    <t>2. limba franceza</t>
  </si>
  <si>
    <t>D18-1</t>
  </si>
  <si>
    <t>D18-2</t>
  </si>
  <si>
    <t>D18-3</t>
  </si>
  <si>
    <t>D18-4</t>
  </si>
  <si>
    <t>D18-5</t>
  </si>
  <si>
    <t>D18-6</t>
  </si>
  <si>
    <t>D19-3</t>
  </si>
  <si>
    <t>D19-4</t>
  </si>
  <si>
    <t>D19-5</t>
  </si>
  <si>
    <t>D19-6</t>
  </si>
  <si>
    <t>D27-1</t>
  </si>
  <si>
    <t>D27-2</t>
  </si>
  <si>
    <t>D27-3</t>
  </si>
  <si>
    <t>D53</t>
  </si>
  <si>
    <r>
      <t>1.</t>
    </r>
    <r>
      <rPr>
        <sz val="10"/>
        <rFont val="Times New Roman"/>
        <family val="1"/>
      </rPr>
      <t xml:space="preserve"> Numărul </t>
    </r>
    <r>
      <rPr>
        <b/>
        <sz val="10"/>
        <color indexed="8"/>
        <rFont val="Times New Roman"/>
        <family val="1"/>
      </rPr>
      <t>total de norme didactice</t>
    </r>
    <r>
      <rPr>
        <sz val="10"/>
        <color indexed="8"/>
        <rFont val="Times New Roman"/>
        <family val="1"/>
      </rPr>
      <t xml:space="preserve"> (pentru toate disciplinele)</t>
    </r>
  </si>
  <si>
    <t>(1) Informaţii privind  cadrele didactice din unitate</t>
  </si>
  <si>
    <t>(2) Informaţii privind  acoperirea normelor didactice</t>
  </si>
  <si>
    <t>(3) Informaţii privind personalul auxiliar si nedidactic</t>
  </si>
  <si>
    <t>(4) Informaţii privind personalul de conducere</t>
  </si>
  <si>
    <t>VIII. Ruta şcolară (destinaţia elevilor la finalizarea nivelului de studii)</t>
  </si>
  <si>
    <t>IX. Experienţe în evaluări internaţionale</t>
  </si>
  <si>
    <r>
      <t xml:space="preserve">2. dispune de </t>
    </r>
    <r>
      <rPr>
        <b/>
        <i/>
        <sz val="10"/>
        <color indexed="12"/>
        <rFont val="Times New Roman"/>
        <family val="1"/>
      </rPr>
      <t>soft educaţional pentru câteva discipline</t>
    </r>
    <r>
      <rPr>
        <b/>
        <sz val="10"/>
        <rFont val="Times New Roman"/>
        <family val="1"/>
      </rPr>
      <t xml:space="preserve"> </t>
    </r>
  </si>
  <si>
    <r>
      <t xml:space="preserve">3. </t>
    </r>
    <r>
      <rPr>
        <b/>
        <i/>
        <sz val="10"/>
        <color indexed="12"/>
        <rFont val="Times New Roman"/>
        <family val="1"/>
      </rPr>
      <t>nu există soft educaţional</t>
    </r>
    <r>
      <rPr>
        <b/>
        <sz val="10"/>
        <color indexed="8"/>
        <rFont val="Times New Roman"/>
        <family val="1"/>
      </rPr>
      <t xml:space="preserve"> la dispoziţia cadrului didactic</t>
    </r>
  </si>
  <si>
    <t>D52</t>
  </si>
  <si>
    <t>2. sub 25%</t>
  </si>
  <si>
    <t>5. peste 75%</t>
  </si>
  <si>
    <t>Clasa a VIII</t>
  </si>
  <si>
    <t>D56</t>
  </si>
  <si>
    <t>(1) Date referitoare la elevi</t>
  </si>
  <si>
    <t>(2) Date referitoare la cadrele didactice</t>
  </si>
  <si>
    <t>(3) Aspecte manageriale</t>
  </si>
  <si>
    <t>D57</t>
  </si>
  <si>
    <t>1.Cantină / sală de mese</t>
  </si>
  <si>
    <t>2.Internat / spaţii de dormit pentru copii</t>
  </si>
  <si>
    <t>D01 -nume</t>
  </si>
  <si>
    <t>D01 cod SIRUES</t>
  </si>
  <si>
    <t>Tipul unităţii, în funcţie de forma de finanţare</t>
  </si>
  <si>
    <t>1. Unitate de stat</t>
  </si>
  <si>
    <t>D08</t>
  </si>
  <si>
    <t>Tipul unităţii, în funcţie de forma de educaţie</t>
  </si>
  <si>
    <t>1. unitate de învăţământ tradiţional</t>
  </si>
  <si>
    <t xml:space="preserve">2. unitate de învăţământ alternativ </t>
  </si>
  <si>
    <t>3. unitate de învăţământ tradiţional, cu clase de învăţământ alternativ</t>
  </si>
  <si>
    <t>Responsabilităţi în reţea:</t>
  </si>
  <si>
    <t>D09</t>
  </si>
  <si>
    <t>D10-1</t>
  </si>
  <si>
    <t>D10-2</t>
  </si>
  <si>
    <t>1. antepreşcolar</t>
  </si>
  <si>
    <t>2. preşcolar</t>
  </si>
  <si>
    <t>4. Numărul de copii care au finalizat grădiniţa in anul şcolar anterior şi care s-au înscris în clasa pregatitoare</t>
  </si>
  <si>
    <t>D15</t>
  </si>
  <si>
    <t>D16</t>
  </si>
  <si>
    <t>Numar mediu de ani de studiu</t>
  </si>
  <si>
    <t>Timp mediu</t>
  </si>
  <si>
    <r>
      <t>3</t>
    </r>
    <r>
      <rPr>
        <sz val="10"/>
        <rFont val="Times New Roman"/>
        <charset val="238"/>
      </rPr>
      <t>. Deloc (nu exista personal de specialitate)</t>
    </r>
  </si>
  <si>
    <r>
      <t>4</t>
    </r>
    <r>
      <rPr>
        <sz val="10"/>
        <rFont val="Times New Roman"/>
        <charset val="238"/>
      </rPr>
      <t>. Nu este cazul pentru unitatea evaluata</t>
    </r>
  </si>
  <si>
    <r>
      <t xml:space="preserve">1. </t>
    </r>
    <r>
      <rPr>
        <sz val="10"/>
        <rFont val="Times New Roman"/>
        <family val="1"/>
      </rPr>
      <t xml:space="preserve">număr de directori </t>
    </r>
    <r>
      <rPr>
        <b/>
        <sz val="10"/>
        <rFont val="Times New Roman"/>
        <family val="1"/>
      </rPr>
      <t>conform normativelor</t>
    </r>
  </si>
  <si>
    <r>
      <t xml:space="preserve">2. </t>
    </r>
    <r>
      <rPr>
        <sz val="10"/>
        <rFont val="Times New Roman"/>
        <family val="1"/>
      </rPr>
      <t>număr de directori</t>
    </r>
    <r>
      <rPr>
        <b/>
        <sz val="10"/>
        <rFont val="Times New Roman"/>
        <family val="1"/>
      </rPr>
      <t xml:space="preserve"> existent în unitate</t>
    </r>
  </si>
  <si>
    <t>Director</t>
  </si>
  <si>
    <t>Director adjunct</t>
  </si>
  <si>
    <t>1.  Limba română</t>
  </si>
  <si>
    <t>2.  Limbi moderne</t>
  </si>
  <si>
    <t>3.  Limba latină</t>
  </si>
  <si>
    <t>4.  Matematica</t>
  </si>
  <si>
    <t>5.  Fizica</t>
  </si>
  <si>
    <t>6.  Chimie</t>
  </si>
  <si>
    <t>7.  Biologie, şt.naturii</t>
  </si>
  <si>
    <t>8.  Geografie</t>
  </si>
  <si>
    <t>9.  Istorie</t>
  </si>
  <si>
    <t>10. Cultură civică</t>
  </si>
  <si>
    <t>Evaluare interna</t>
  </si>
  <si>
    <t>1. Numărul de copii care au terminat nivelul antepreşcolar în anul şcolar precedent</t>
  </si>
  <si>
    <t>3. Numărul de copii care au terminat nivelul preşcolar în anul şcolar precedent</t>
  </si>
  <si>
    <t>5. Numărul elevilor care au absolvit clasa a IV-a în anul şcolar precedent</t>
  </si>
  <si>
    <t>7. Numărul elevilor care au absolvit clasa a VIII-a în anul şcolar precedent</t>
  </si>
  <si>
    <t>(1) Flux şcolar</t>
  </si>
  <si>
    <t>1. preşcolar</t>
  </si>
  <si>
    <t>Completati varianta / variantele potrivite situaţiei Dvs.</t>
  </si>
  <si>
    <t>Total niveluri şcoala</t>
  </si>
  <si>
    <t>Nr. mediu de ore pe CD</t>
  </si>
  <si>
    <t>Situaţia la final de an, inaintea examenului de corigenţă</t>
  </si>
  <si>
    <t>Clasa a XII/XIII</t>
  </si>
  <si>
    <r>
      <t xml:space="preserve">Estimaţi ponderea absolventilor claselor terminale (VIII si/sau XII) care au beneficiat de </t>
    </r>
    <r>
      <rPr>
        <b/>
        <i/>
        <sz val="11"/>
        <color indexed="12"/>
        <rFont val="Times New Roman"/>
        <family val="1"/>
      </rPr>
      <t>consiliere / orientare şcolara si profesionala / asistenta psihopedagogica</t>
    </r>
    <r>
      <rPr>
        <b/>
        <sz val="11"/>
        <rFont val="Times New Roman"/>
        <family val="1"/>
      </rPr>
      <t xml:space="preserve"> pe parcursul celor patru ani de studiu, in vederea profesionalizării şi/sau a continuarii educatiei in ciclul urmator</t>
    </r>
  </si>
  <si>
    <r>
      <t xml:space="preserve">In ce priveste diversificarea ofertei educationale a unitatii, prin </t>
    </r>
    <r>
      <rPr>
        <b/>
        <i/>
        <sz val="11"/>
        <color indexed="12"/>
        <rFont val="Times New Roman"/>
        <family val="1"/>
      </rPr>
      <t>organizarea de grupe / clase de învăţământ alternativ</t>
    </r>
    <r>
      <rPr>
        <b/>
        <sz val="11"/>
        <rFont val="Times New Roman"/>
        <family val="1"/>
      </rPr>
      <t>, precizati numarul acestora, pe niveluri, precum si numarul de copii / elevi cuprinsi in alternativa educationala respectiva</t>
    </r>
  </si>
  <si>
    <t>1. limba română</t>
  </si>
  <si>
    <t>2. limba maghiară</t>
  </si>
  <si>
    <t>D20-1</t>
  </si>
  <si>
    <t>D20-2</t>
  </si>
  <si>
    <r>
      <t xml:space="preserve">1. în </t>
    </r>
    <r>
      <rPr>
        <b/>
        <i/>
        <sz val="10"/>
        <color indexed="12"/>
        <rFont val="Times New Roman"/>
        <family val="1"/>
      </rPr>
      <t>grădiniţă</t>
    </r>
    <r>
      <rPr>
        <b/>
        <sz val="10"/>
        <rFont val="Times New Roman"/>
        <family val="1"/>
      </rPr>
      <t xml:space="preserve"> activitatea cu copiii este organizată pe grupe eterogene din punctul de vedere al vârstei copiilor</t>
    </r>
  </si>
  <si>
    <t>În grădiniţă</t>
  </si>
  <si>
    <t>În şcoală</t>
  </si>
  <si>
    <t>număr copii</t>
  </si>
  <si>
    <t>număr elevi</t>
  </si>
  <si>
    <t>Total grădiniţă</t>
  </si>
  <si>
    <r>
      <t xml:space="preserve">3. </t>
    </r>
    <r>
      <rPr>
        <sz val="10"/>
        <rFont val="Times New Roman"/>
        <family val="1"/>
      </rPr>
      <t>doar</t>
    </r>
    <r>
      <rPr>
        <b/>
        <sz val="10"/>
        <rFont val="Times New Roman"/>
        <family val="1"/>
      </rPr>
      <t xml:space="preserve"> </t>
    </r>
    <r>
      <rPr>
        <sz val="10"/>
        <rFont val="Times New Roman"/>
        <family val="1"/>
      </rPr>
      <t>in c</t>
    </r>
    <r>
      <rPr>
        <sz val="10"/>
        <rFont val="Times New Roman"/>
        <family val="1"/>
      </rPr>
      <t>â</t>
    </r>
    <r>
      <rPr>
        <sz val="10"/>
        <rFont val="Times New Roman"/>
        <family val="1"/>
      </rPr>
      <t>teva struct</t>
    </r>
  </si>
  <si>
    <r>
      <t xml:space="preserve">1. Numărul de copii din învăţământul </t>
    </r>
    <r>
      <rPr>
        <b/>
        <sz val="10"/>
        <rFont val="Times New Roman"/>
        <family val="1"/>
      </rPr>
      <t>antepreşcolar</t>
    </r>
  </si>
  <si>
    <r>
      <t xml:space="preserve">2  Numărul de copii din învăţământul </t>
    </r>
    <r>
      <rPr>
        <b/>
        <sz val="10"/>
        <rFont val="Times New Roman"/>
        <family val="1"/>
      </rPr>
      <t>preşcolar</t>
    </r>
  </si>
  <si>
    <t>Sit.sc.neînch.</t>
  </si>
  <si>
    <r>
      <t xml:space="preserve">Informatii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</si>
  <si>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t xml:space="preserve">Grădiniţa funcţionează: </t>
  </si>
  <si>
    <t>D31</t>
  </si>
  <si>
    <t>6. Învăţământ postliceal (certificare de nivel 3+) - alte forme</t>
  </si>
  <si>
    <r>
      <t xml:space="preserve">2  Programul „A doua şansă” - învăţământ </t>
    </r>
    <r>
      <rPr>
        <b/>
        <sz val="10.5"/>
        <rFont val="Times New Roman"/>
        <family val="1"/>
      </rPr>
      <t>secundar inferior</t>
    </r>
  </si>
  <si>
    <r>
      <t xml:space="preserve">3. Cu frecventa - seral: </t>
    </r>
    <r>
      <rPr>
        <b/>
        <sz val="10.5"/>
        <rFont val="Times New Roman"/>
        <family val="1"/>
      </rPr>
      <t xml:space="preserve"> </t>
    </r>
    <r>
      <rPr>
        <sz val="10.5"/>
        <rFont val="Times New Roman"/>
        <family val="1"/>
      </rPr>
      <t xml:space="preserve">învăţământ </t>
    </r>
    <r>
      <rPr>
        <b/>
        <sz val="10.5"/>
        <rFont val="Times New Roman"/>
        <family val="1"/>
      </rPr>
      <t>liceal</t>
    </r>
    <r>
      <rPr>
        <sz val="10.5"/>
        <rFont val="Times New Roman"/>
        <family val="1"/>
      </rPr>
      <t xml:space="preserve"> </t>
    </r>
  </si>
  <si>
    <r>
      <t>4. Cu frecventa - seral: -</t>
    </r>
    <r>
      <rPr>
        <b/>
        <sz val="10.5"/>
        <rFont val="Times New Roman"/>
        <family val="1"/>
      </rPr>
      <t xml:space="preserve"> </t>
    </r>
    <r>
      <rPr>
        <sz val="10.5"/>
        <rFont val="Times New Roman"/>
        <family val="1"/>
      </rPr>
      <t>învăţământ</t>
    </r>
    <r>
      <rPr>
        <b/>
        <sz val="10.5"/>
        <rFont val="Times New Roman"/>
        <family val="1"/>
      </rPr>
      <t xml:space="preserve"> postliceal</t>
    </r>
    <r>
      <rPr>
        <sz val="10.5"/>
        <rFont val="Times New Roman"/>
        <family val="1"/>
      </rPr>
      <t xml:space="preserve"> </t>
    </r>
  </si>
  <si>
    <r>
      <t xml:space="preserve">5. Cu frecvenţă redusă -  învăţământ </t>
    </r>
    <r>
      <rPr>
        <b/>
        <sz val="10.5"/>
        <rFont val="Times New Roman"/>
        <family val="1"/>
      </rPr>
      <t>primar</t>
    </r>
  </si>
  <si>
    <r>
      <t xml:space="preserve">6. Cu frecvenţă redusă -  învăţământ </t>
    </r>
    <r>
      <rPr>
        <b/>
        <sz val="10.5"/>
        <rFont val="Times New Roman"/>
        <family val="1"/>
      </rPr>
      <t>gimnazial</t>
    </r>
  </si>
  <si>
    <r>
      <t xml:space="preserve">7. Cu frecvenţă redusă -  învăţământ </t>
    </r>
    <r>
      <rPr>
        <b/>
        <sz val="10.5"/>
        <rFont val="Times New Roman"/>
        <family val="1"/>
      </rPr>
      <t>liceal ciclul inferior</t>
    </r>
  </si>
  <si>
    <r>
      <t xml:space="preserve">8. Cu frecvenţă redusă -  învăţământ </t>
    </r>
    <r>
      <rPr>
        <b/>
        <sz val="10.5"/>
        <rFont val="Times New Roman"/>
        <family val="1"/>
      </rPr>
      <t>liceal ciclul superior</t>
    </r>
  </si>
  <si>
    <t>D20-7</t>
  </si>
  <si>
    <t>D20-8</t>
  </si>
  <si>
    <t>2. cel puţin un părinte are studii medii (liceu absolvit, cu sau fără bacalaureat)</t>
  </si>
  <si>
    <t>Asigurarea serviciilor medicale pentru elevi</t>
  </si>
  <si>
    <t>Asigurarea securităţii tuturor celor implicaţi în activitatea şcolară, în timpul desfăşurării programului</t>
  </si>
  <si>
    <t>Asigurarea serviciilor de orientare şi consiliere pentru elevi.</t>
  </si>
  <si>
    <t>Calificativ acordat</t>
  </si>
  <si>
    <t>Evaluare externa</t>
  </si>
  <si>
    <t>A02 Baza materială</t>
  </si>
  <si>
    <t>P09</t>
  </si>
  <si>
    <t>P10</t>
  </si>
  <si>
    <t>P11</t>
  </si>
  <si>
    <t>P12</t>
  </si>
  <si>
    <t>P13</t>
  </si>
  <si>
    <t>P14</t>
  </si>
  <si>
    <t>P15</t>
  </si>
  <si>
    <t>P16</t>
  </si>
  <si>
    <t>P17</t>
  </si>
  <si>
    <t>P18</t>
  </si>
  <si>
    <t>P19</t>
  </si>
  <si>
    <t>P20</t>
  </si>
  <si>
    <t>P21</t>
  </si>
  <si>
    <t>Existenţa şi caracteristicile spaţiilor şcolare</t>
  </si>
  <si>
    <t>Dotarea spaţiilor şcolare</t>
  </si>
  <si>
    <t>Accesibilitatea spaţiilor şcolare</t>
  </si>
  <si>
    <t xml:space="preserve">Utilizarea spaţiilor şcolare </t>
  </si>
  <si>
    <t xml:space="preserve">Existenţa, caracteristicile şi funcţionalitatea spaţiilor administrative </t>
  </si>
  <si>
    <t>Existenţa, caracteristicile şi funcţionalitatea spaţiilor auxiliare</t>
  </si>
  <si>
    <t>Accesibilitatea spaţiilor auxiliare</t>
  </si>
  <si>
    <t>Daca "Da", precizati :</t>
  </si>
  <si>
    <t>1. Asigurarea asistenţei cu medic şcolar</t>
  </si>
  <si>
    <t>2. Asigurarea asistenţei cu cadre medii sanitare</t>
  </si>
  <si>
    <t>D31c</t>
  </si>
  <si>
    <r>
      <t xml:space="preserve">Servicii medicale: unitatea dispune de </t>
    </r>
    <r>
      <rPr>
        <b/>
        <i/>
        <sz val="11"/>
        <color indexed="12"/>
        <rFont val="Times New Roman"/>
        <family val="1"/>
      </rPr>
      <t>cabinet medical</t>
    </r>
  </si>
  <si>
    <r>
      <t xml:space="preserve">Cabinet de </t>
    </r>
    <r>
      <rPr>
        <b/>
        <i/>
        <sz val="11"/>
        <color indexed="12"/>
        <rFont val="Times New Roman"/>
        <family val="1"/>
      </rPr>
      <t xml:space="preserve">asistenţă psihopedagogică </t>
    </r>
  </si>
  <si>
    <r>
      <t xml:space="preserve">Unitatea dispune de următoarele </t>
    </r>
    <r>
      <rPr>
        <b/>
        <i/>
        <sz val="11"/>
        <color indexed="12"/>
        <rFont val="Times New Roman"/>
        <family val="1"/>
      </rPr>
      <t>servicii de masă şi/sau cazare</t>
    </r>
    <r>
      <rPr>
        <b/>
        <sz val="11"/>
        <rFont val="Times New Roman"/>
        <family val="1"/>
      </rPr>
      <t>:</t>
    </r>
  </si>
  <si>
    <t>1. Cu normă intreagă</t>
  </si>
  <si>
    <t>2. Cu norma parţială</t>
  </si>
  <si>
    <r>
      <t xml:space="preserve">Dacă "Da", precizaţi  încadrarea şcolii cu specialist </t>
    </r>
    <r>
      <rPr>
        <b/>
        <i/>
        <sz val="10"/>
        <rFont val="Times New Roman"/>
        <family val="1"/>
      </rPr>
      <t>(psiholog/ profesor defectolog/ logoped/ consilier etc)</t>
    </r>
    <r>
      <rPr>
        <b/>
        <sz val="10.5"/>
        <rFont val="Times New Roman"/>
        <family val="1"/>
      </rPr>
      <t>:</t>
    </r>
  </si>
  <si>
    <t>2. Numărul de copii care au finalizat nivelul antepreşcolar şi s-au înscris la gradiniţă</t>
  </si>
  <si>
    <r>
      <t xml:space="preserve">Şcoala Dvs. a participat, </t>
    </r>
    <r>
      <rPr>
        <sz val="10.5"/>
        <rFont val="Times New Roman"/>
        <family val="1"/>
      </rPr>
      <t>prin elevi de vârsta corespunzătoare,</t>
    </r>
    <r>
      <rPr>
        <b/>
        <sz val="10.5"/>
        <rFont val="Times New Roman"/>
        <family val="1"/>
      </rPr>
      <t xml:space="preserve"> la evaluări în cadrul </t>
    </r>
    <r>
      <rPr>
        <b/>
        <i/>
        <sz val="10"/>
        <rFont val="Times New Roman"/>
        <family val="1"/>
      </rPr>
      <t>(încercuiţi toate variantele de răspuns care vă reprezintă)</t>
    </r>
    <r>
      <rPr>
        <b/>
        <sz val="10.5"/>
        <rFont val="Times New Roman"/>
        <family val="1"/>
      </rPr>
      <t>::</t>
    </r>
  </si>
  <si>
    <t>Optimizarea accesului la resursele educaţionale</t>
  </si>
  <si>
    <t>C07 Transparenţa informaţiilor de interes public cu privire la programele de studii şi, după caz, certificatele, diplomele şi calificările oferite</t>
  </si>
  <si>
    <t>P42</t>
  </si>
  <si>
    <t>Asigurarea accesului  la oferta educaţională a şcolii</t>
  </si>
  <si>
    <t>C08 Funcţionalitatea structurilor de asigurare a calităţii educaţiei, conform legii</t>
  </si>
  <si>
    <t>P43</t>
  </si>
  <si>
    <t>Constituirea si funcţionarea structurilor responsabile cu evaluarea internă a calităţii</t>
  </si>
  <si>
    <t>mii RON</t>
  </si>
  <si>
    <t xml:space="preserve">Utilizarea spaţiilor auxiliare </t>
  </si>
  <si>
    <t>Dotarea cu mijloacele de învăţământ şi cu auxiliare curriculare</t>
  </si>
  <si>
    <t>Existenţa şi dezvoltarea fondului bibliotecii şcolare/ centrului de informare şi documentare</t>
  </si>
  <si>
    <t>3.Semiinternat şi / sau activitate „before school” / „after school”</t>
  </si>
  <si>
    <t>Daca "Da", precizati condiţiile de masă şi cazare</t>
  </si>
  <si>
    <t>Număr cadre didactice</t>
  </si>
  <si>
    <r>
      <t xml:space="preserve">1. </t>
    </r>
    <r>
      <rPr>
        <sz val="10"/>
        <rFont val="Times New Roman"/>
        <family val="1"/>
      </rPr>
      <t>Număr cadre didactice</t>
    </r>
    <r>
      <rPr>
        <b/>
        <sz val="10"/>
        <rFont val="Times New Roman"/>
        <family val="1"/>
      </rPr>
      <t xml:space="preserve"> cu doctorat</t>
    </r>
  </si>
  <si>
    <r>
      <t xml:space="preserve">2. </t>
    </r>
    <r>
      <rPr>
        <sz val="10"/>
        <rFont val="Times New Roman"/>
        <family val="1"/>
      </rPr>
      <t>Număr cadre didactice cu</t>
    </r>
    <r>
      <rPr>
        <b/>
        <sz val="10"/>
        <rFont val="Times New Roman"/>
        <family val="1"/>
      </rPr>
      <t xml:space="preserve"> gradul I</t>
    </r>
  </si>
  <si>
    <r>
      <t xml:space="preserve">3. </t>
    </r>
    <r>
      <rPr>
        <sz val="10"/>
        <rFont val="Times New Roman"/>
        <family val="1"/>
      </rPr>
      <t>Număr cadre didactice cu</t>
    </r>
    <r>
      <rPr>
        <b/>
        <sz val="10"/>
        <rFont val="Times New Roman"/>
        <family val="1"/>
      </rPr>
      <t xml:space="preserve"> gradul II</t>
    </r>
  </si>
  <si>
    <r>
      <t>4.</t>
    </r>
    <r>
      <rPr>
        <sz val="10"/>
        <rFont val="Times New Roman"/>
        <family val="1"/>
      </rPr>
      <t xml:space="preserve"> Număr cadre didactice</t>
    </r>
    <r>
      <rPr>
        <b/>
        <sz val="10"/>
        <rFont val="Times New Roman"/>
        <family val="1"/>
      </rPr>
      <t xml:space="preserve"> cu definitivat</t>
    </r>
  </si>
  <si>
    <r>
      <t xml:space="preserve">5. </t>
    </r>
    <r>
      <rPr>
        <sz val="10"/>
        <rFont val="Times New Roman"/>
        <family val="1"/>
      </rPr>
      <t>Număr cadre didactice</t>
    </r>
    <r>
      <rPr>
        <b/>
        <sz val="10"/>
        <rFont val="Times New Roman"/>
        <family val="1"/>
      </rPr>
      <t xml:space="preserve"> fără definitivat</t>
    </r>
  </si>
  <si>
    <r>
      <t xml:space="preserve">6. </t>
    </r>
    <r>
      <rPr>
        <sz val="10"/>
        <rFont val="Times New Roman"/>
        <family val="1"/>
      </rPr>
      <t xml:space="preserve">Număr personal didactic </t>
    </r>
    <r>
      <rPr>
        <b/>
        <sz val="10"/>
        <rFont val="Times New Roman"/>
        <family val="1"/>
      </rPr>
      <t>necalificat</t>
    </r>
  </si>
  <si>
    <r>
      <t xml:space="preserve">2. </t>
    </r>
    <r>
      <rPr>
        <sz val="10"/>
        <rFont val="Times New Roman"/>
        <family val="1"/>
      </rPr>
      <t xml:space="preserve">Numărul de cadre didactice </t>
    </r>
    <r>
      <rPr>
        <b/>
        <sz val="10"/>
        <rFont val="Times New Roman"/>
        <family val="1"/>
      </rPr>
      <t>calificate</t>
    </r>
  </si>
  <si>
    <r>
      <t xml:space="preserve">3. </t>
    </r>
    <r>
      <rPr>
        <sz val="10"/>
        <rFont val="Times New Roman"/>
        <family val="1"/>
      </rPr>
      <t xml:space="preserve">Numărul de cadre didactice care </t>
    </r>
    <r>
      <rPr>
        <b/>
        <sz val="10"/>
        <rFont val="Times New Roman"/>
        <family val="1"/>
      </rPr>
      <t xml:space="preserve">domiciliază în altă localitate </t>
    </r>
    <r>
      <rPr>
        <sz val="10"/>
        <rFont val="Times New Roman"/>
        <family val="1"/>
      </rPr>
      <t>decât şcoala în care predau</t>
    </r>
    <r>
      <rPr>
        <b/>
        <sz val="10"/>
        <rFont val="Times New Roman"/>
        <family val="1"/>
      </rPr>
      <t xml:space="preserve"> (navetişti)</t>
    </r>
  </si>
  <si>
    <t>1. sub normative</t>
  </si>
  <si>
    <t>2. la nivelul normativelor</t>
  </si>
  <si>
    <t xml:space="preserve">D01 </t>
  </si>
  <si>
    <t xml:space="preserve">Denumirea unităţii </t>
  </si>
  <si>
    <t>Cod SIRUES</t>
  </si>
  <si>
    <t>Numar locuri</t>
  </si>
  <si>
    <t>Inchiriat altor unităţi de învăţăm.</t>
  </si>
  <si>
    <t>1. Curent electric</t>
  </si>
  <si>
    <t>2. Apă curentă:</t>
  </si>
  <si>
    <t>3. Telefon:</t>
  </si>
  <si>
    <t>Sc.coordonatoare</t>
  </si>
  <si>
    <r>
      <t xml:space="preserve">1. </t>
    </r>
    <r>
      <rPr>
        <sz val="10"/>
        <rFont val="Times New Roman"/>
        <family val="1"/>
      </rPr>
      <t>in toate struct.</t>
    </r>
  </si>
  <si>
    <t>1.Mobilierul este adaptat vârstei copilului:</t>
  </si>
  <si>
    <t xml:space="preserve">2.Instalaţiile sanitare sunt adaptate vârstei copiilor (dimensiune, amplasare etc.) : </t>
  </si>
  <si>
    <t>2. dotare medie</t>
  </si>
  <si>
    <r>
      <t xml:space="preserve">An curent: </t>
    </r>
    <r>
      <rPr>
        <b/>
        <sz val="18"/>
        <color indexed="10"/>
        <rFont val="Times New Roman"/>
        <family val="1"/>
      </rPr>
      <t>2012-2013</t>
    </r>
  </si>
  <si>
    <r>
      <t xml:space="preserve">4. Numărul de clase din învăţământul </t>
    </r>
    <r>
      <rPr>
        <b/>
        <sz val="10"/>
        <rFont val="Times New Roman"/>
        <family val="1"/>
      </rPr>
      <t>primar (I-IV)</t>
    </r>
  </si>
  <si>
    <r>
      <t xml:space="preserve">5. Numărul de clase din învăţământul </t>
    </r>
    <r>
      <rPr>
        <b/>
        <sz val="10"/>
        <rFont val="Times New Roman"/>
        <family val="1"/>
      </rPr>
      <t>gimnazial (V-VIII)</t>
    </r>
  </si>
  <si>
    <r>
      <t xml:space="preserve">6. Numărul de clase din învăţământul </t>
    </r>
    <r>
      <rPr>
        <b/>
        <sz val="10"/>
        <rFont val="Times New Roman"/>
        <family val="1"/>
      </rPr>
      <t>liceal (IX-XII/XIII)</t>
    </r>
  </si>
  <si>
    <r>
      <t xml:space="preserve">7. Numărul de clase din învăţământul </t>
    </r>
    <r>
      <rPr>
        <b/>
        <sz val="10"/>
        <rFont val="Times New Roman"/>
        <family val="1"/>
      </rPr>
      <t>profesional cu durata de 2 ani după clasa a IX-a</t>
    </r>
  </si>
  <si>
    <r>
      <t xml:space="preserve">8. Numărul de grupe la </t>
    </r>
    <r>
      <rPr>
        <b/>
        <sz val="10"/>
        <rFont val="Times New Roman"/>
        <family val="1"/>
      </rPr>
      <t xml:space="preserve">stagiile de practică după finalizarea ciclului inferior al liceului </t>
    </r>
  </si>
  <si>
    <r>
      <t xml:space="preserve">9. Numărul de clase din învăţământul </t>
    </r>
    <r>
      <rPr>
        <b/>
        <sz val="10"/>
        <rFont val="Times New Roman"/>
        <family val="1"/>
      </rPr>
      <t>postliceal</t>
    </r>
  </si>
  <si>
    <t>D17-9</t>
  </si>
  <si>
    <t>4. primar</t>
  </si>
  <si>
    <t>5. gimnazial</t>
  </si>
  <si>
    <t>6. liceal</t>
  </si>
  <si>
    <t>7. profesional</t>
  </si>
  <si>
    <t>8. postliceal</t>
  </si>
  <si>
    <t>D11-8</t>
  </si>
  <si>
    <r>
      <t xml:space="preserve">4. Numărul de elevi din învăţământul </t>
    </r>
    <r>
      <rPr>
        <b/>
        <sz val="10"/>
        <rFont val="Times New Roman"/>
        <family val="1"/>
      </rPr>
      <t>primar</t>
    </r>
    <r>
      <rPr>
        <sz val="10"/>
        <rFont val="Times New Roman"/>
        <family val="1"/>
      </rPr>
      <t xml:space="preserve"> </t>
    </r>
    <r>
      <rPr>
        <b/>
        <sz val="10"/>
        <rFont val="Times New Roman"/>
        <family val="1"/>
      </rPr>
      <t>(I-IV)</t>
    </r>
  </si>
  <si>
    <r>
      <t xml:space="preserve">5. Numărul de elevi din învăţământul </t>
    </r>
    <r>
      <rPr>
        <b/>
        <sz val="10"/>
        <rFont val="Times New Roman"/>
        <family val="1"/>
      </rPr>
      <t>gimnazial</t>
    </r>
    <r>
      <rPr>
        <sz val="10"/>
        <rFont val="Times New Roman"/>
        <family val="1"/>
      </rPr>
      <t xml:space="preserve"> </t>
    </r>
    <r>
      <rPr>
        <b/>
        <sz val="10"/>
        <rFont val="Times New Roman"/>
        <family val="1"/>
      </rPr>
      <t>(V-VIII)</t>
    </r>
  </si>
  <si>
    <r>
      <t xml:space="preserve">6. Numărul de elevi din învăţământul </t>
    </r>
    <r>
      <rPr>
        <b/>
        <sz val="10"/>
        <rFont val="Times New Roman"/>
        <family val="1"/>
      </rPr>
      <t>liceal ( IX-XII/XIII)</t>
    </r>
  </si>
  <si>
    <r>
      <t xml:space="preserve">7. Numărul de elevi din învăţământul </t>
    </r>
    <r>
      <rPr>
        <b/>
        <sz val="10"/>
        <rFont val="Times New Roman"/>
        <family val="1"/>
      </rPr>
      <t>profesional cu durata de 2 ani după clasa a IX-a</t>
    </r>
  </si>
  <si>
    <r>
      <t xml:space="preserve">8. Numărul de elevi la </t>
    </r>
    <r>
      <rPr>
        <b/>
        <sz val="10"/>
        <rFont val="Times New Roman"/>
        <family val="1"/>
      </rPr>
      <t xml:space="preserve">stagiile de practică după finalizarea ciclului inferior al liceului </t>
    </r>
  </si>
  <si>
    <r>
      <t xml:space="preserve">9. Numărul de elevi din învăţământul </t>
    </r>
    <r>
      <rPr>
        <b/>
        <sz val="10"/>
        <rFont val="Times New Roman"/>
        <family val="1"/>
      </rPr>
      <t>postliceal</t>
    </r>
  </si>
  <si>
    <t>D18-9</t>
  </si>
  <si>
    <r>
      <t xml:space="preserve">3. Numărul de elevi din </t>
    </r>
    <r>
      <rPr>
        <b/>
        <sz val="10"/>
        <rFont val="Times New Roman"/>
        <family val="1"/>
      </rPr>
      <t>clasa pregatitoare (CP)</t>
    </r>
  </si>
  <si>
    <r>
      <t xml:space="preserve">3. Numărul de clase pentru </t>
    </r>
    <r>
      <rPr>
        <b/>
        <sz val="10"/>
        <rFont val="Times New Roman"/>
        <family val="1"/>
      </rPr>
      <t>clasa pregătitoare (CP)</t>
    </r>
  </si>
  <si>
    <r>
      <t>6. Numărul de elevi din învăţământul</t>
    </r>
    <r>
      <rPr>
        <b/>
        <sz val="10"/>
        <rFont val="Times New Roman"/>
        <family val="1"/>
      </rPr>
      <t xml:space="preserve"> liceal (IX-XII/XIII)</t>
    </r>
  </si>
  <si>
    <t>D19-7</t>
  </si>
  <si>
    <t>D19-8</t>
  </si>
  <si>
    <t>D19-9</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</si>
  <si>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în învățământul profesional cu durata de 2 ani după clasa a IX-a</t>
    </r>
  </si>
  <si>
    <t>3. dotare insuficientă</t>
  </si>
  <si>
    <t>3. Nu avem bibliotecă şcolară</t>
  </si>
  <si>
    <t>D27</t>
  </si>
  <si>
    <r>
      <t xml:space="preserve">1. Elevi din familii cu </t>
    </r>
    <r>
      <rPr>
        <b/>
        <i/>
        <sz val="10"/>
        <color indexed="12"/>
        <rFont val="Times New Roman"/>
        <family val="1"/>
      </rPr>
      <t>nivel economic scăzut</t>
    </r>
    <r>
      <rPr>
        <b/>
        <sz val="10"/>
        <rFont val="Times New Roman"/>
        <family val="1"/>
      </rPr>
      <t xml:space="preserve">, pentru care s-a întocmit dosarul pentru bursă socială, indiferent dacă beneficiază de aceasta, sau nu i s-a putut acorda din restricţii financiare </t>
    </r>
  </si>
  <si>
    <r>
      <t xml:space="preserve">3. Elevi care trăiesc în </t>
    </r>
    <r>
      <rPr>
        <b/>
        <i/>
        <sz val="10"/>
        <color indexed="12"/>
        <rFont val="Times New Roman"/>
        <family val="1"/>
      </rPr>
      <t>familii monoparentale</t>
    </r>
  </si>
  <si>
    <r>
      <t xml:space="preserve">4. Elevi care trăiesc </t>
    </r>
    <r>
      <rPr>
        <b/>
        <i/>
        <sz val="10"/>
        <color indexed="12"/>
        <rFont val="Times New Roman"/>
        <family val="1"/>
      </rPr>
      <t>în grija bunicilor sau a altor rude</t>
    </r>
  </si>
  <si>
    <r>
      <t xml:space="preserve">1. Număr de computere utilizate în </t>
    </r>
    <r>
      <rPr>
        <b/>
        <i/>
        <sz val="10"/>
        <color indexed="12"/>
        <rFont val="Times New Roman"/>
        <family val="1"/>
      </rPr>
      <t>administraţie</t>
    </r>
    <r>
      <rPr>
        <b/>
        <sz val="10"/>
        <rFont val="Times New Roman"/>
        <family val="1"/>
      </rPr>
      <t xml:space="preserve"> (cabinet director, cancelarie, secretariat, bibliotecă etc.)</t>
    </r>
  </si>
  <si>
    <r>
      <t xml:space="preserve">2. Număr de computere utilizate </t>
    </r>
    <r>
      <rPr>
        <b/>
        <i/>
        <sz val="10"/>
        <color indexed="12"/>
        <rFont val="Times New Roman"/>
        <family val="1"/>
      </rPr>
      <t>exclusiv de cadrele didactice</t>
    </r>
  </si>
  <si>
    <r>
      <t xml:space="preserve">3. Număr de computere utilizate în </t>
    </r>
    <r>
      <rPr>
        <b/>
        <i/>
        <sz val="10"/>
        <color indexed="12"/>
        <rFont val="Times New Roman"/>
        <family val="1"/>
      </rPr>
      <t>activităţi cu elevii şi de către elevi</t>
    </r>
  </si>
  <si>
    <r>
      <t xml:space="preserve">4. Număr de computere </t>
    </r>
    <r>
      <rPr>
        <b/>
        <i/>
        <sz val="10"/>
        <color indexed="12"/>
        <rFont val="Times New Roman"/>
        <family val="1"/>
      </rPr>
      <t>cu acces la internet, utilizate în activităţi cu elevii şi de către elevi</t>
    </r>
  </si>
  <si>
    <r>
      <t xml:space="preserve">Unitatea </t>
    </r>
    <r>
      <rPr>
        <b/>
        <sz val="10.5"/>
        <rFont val="Times New Roman"/>
        <family val="1"/>
      </rPr>
      <t xml:space="preserve">a creat  şi gestionează un </t>
    </r>
    <r>
      <rPr>
        <b/>
        <sz val="10.5"/>
        <color indexed="12"/>
        <rFont val="Times New Roman"/>
        <family val="1"/>
      </rPr>
      <t>site internet al şcolii</t>
    </r>
    <r>
      <rPr>
        <b/>
        <sz val="10.5"/>
        <rFont val="Times New Roman"/>
        <family val="1"/>
      </rPr>
      <t xml:space="preserve">  :</t>
    </r>
  </si>
  <si>
    <t>Comunicarea dintre unitatea coordonatoare şi structurile subordonate:</t>
  </si>
  <si>
    <r>
      <t xml:space="preserve">În ce priveşte </t>
    </r>
    <r>
      <rPr>
        <b/>
        <i/>
        <sz val="11"/>
        <color indexed="12"/>
        <rFont val="Times New Roman"/>
        <family val="1"/>
      </rPr>
      <t>utilizarea tehnologiei informaţionale</t>
    </r>
    <r>
      <rPr>
        <b/>
        <sz val="11"/>
        <rFont val="Times New Roman"/>
        <family val="1"/>
      </rPr>
      <t xml:space="preserve"> (TIC), vă rugăm să precizaţi dacă unitatea şcolară:</t>
    </r>
  </si>
  <si>
    <r>
      <t xml:space="preserve">În ce priveşte </t>
    </r>
    <r>
      <rPr>
        <b/>
        <i/>
        <sz val="11"/>
        <color indexed="12"/>
        <rFont val="Times New Roman"/>
        <family val="1"/>
      </rPr>
      <t>dotarea cu IT</t>
    </r>
    <r>
      <rPr>
        <b/>
        <sz val="11"/>
        <rFont val="Times New Roman"/>
        <family val="1"/>
      </rPr>
      <t>, vă rugăm să precizaţi dacă în pregătirea şi derularea activităţilor cu elevii în şcoala dvs. se folosesc:</t>
    </r>
  </si>
  <si>
    <t>D01-localitate</t>
  </si>
  <si>
    <r>
      <t xml:space="preserve">În cazul claselor  cu mobilier fix, care este poziţionarea </t>
    </r>
    <r>
      <rPr>
        <b/>
        <u/>
        <sz val="11"/>
        <rFont val="Times New Roman"/>
        <family val="1"/>
      </rPr>
      <t>majoritară</t>
    </r>
    <r>
      <rPr>
        <b/>
        <sz val="11"/>
        <rFont val="Times New Roman"/>
        <family val="1"/>
      </rPr>
      <t xml:space="preserve"> a acestuia:</t>
    </r>
  </si>
  <si>
    <t>2. TIMSS</t>
  </si>
  <si>
    <t>3. PISA</t>
  </si>
  <si>
    <t>3. Nu ştiu</t>
  </si>
  <si>
    <t>LRO</t>
  </si>
  <si>
    <t>MAT</t>
  </si>
  <si>
    <t>LMA</t>
  </si>
  <si>
    <t>2. numărul structurilor din aceeaşi localitate (oraş/sat) cu unitatea coordonatoare</t>
  </si>
  <si>
    <t>1. DA</t>
  </si>
  <si>
    <t>2. NU</t>
  </si>
  <si>
    <t>1. cu domiciliul în aceeaşi localitate cu şcoala:</t>
  </si>
  <si>
    <t>2. cu domiciliul în altă localitate, care fac navetă zilnică</t>
  </si>
  <si>
    <t xml:space="preserve">1. drum accesibil </t>
  </si>
  <si>
    <t>2. drum cu pericole (treceri pădure / cale ferată / zonă cu risc de inundaţii sau înzăpezire)</t>
  </si>
  <si>
    <t>1. permanent, cu orar adecvat programului şcolii</t>
  </si>
  <si>
    <t>2. permanent, cu orar neadecvat programului şcolii</t>
  </si>
  <si>
    <t xml:space="preserve">3. temporar </t>
  </si>
  <si>
    <t>1. permanent</t>
  </si>
  <si>
    <t xml:space="preserve">2. temporar </t>
  </si>
  <si>
    <t>D17</t>
  </si>
  <si>
    <t>1. telefon</t>
  </si>
  <si>
    <t>Spaţiu excedentar in conservare</t>
  </si>
  <si>
    <t>Total computere</t>
  </si>
  <si>
    <t>D57-1</t>
  </si>
  <si>
    <t>D57-2</t>
  </si>
  <si>
    <t>D01-judet</t>
  </si>
  <si>
    <t>Numar sali:</t>
  </si>
  <si>
    <t>Neutilizate datorită stării tehnice</t>
  </si>
  <si>
    <t xml:space="preserve">V. Resursele umane </t>
  </si>
  <si>
    <t>3. Elevi şi cadre didactice din unitatea coordonatoare şi structuri, deşi şi structurile dispun de fond de carte propriu</t>
  </si>
  <si>
    <t>D25</t>
  </si>
  <si>
    <t>Structuri subordonate</t>
  </si>
  <si>
    <t>D28</t>
  </si>
  <si>
    <t>1. enciclopedii electronice</t>
  </si>
  <si>
    <t>2. filme pe CD/DVD, fotografii digitale</t>
  </si>
  <si>
    <t>3. platformă de e-learning</t>
  </si>
  <si>
    <t>D29</t>
  </si>
  <si>
    <t>D32</t>
  </si>
  <si>
    <t>D34</t>
  </si>
  <si>
    <t>D35</t>
  </si>
  <si>
    <t>D36</t>
  </si>
  <si>
    <t>Înscrişi la începutul anului şcolar</t>
  </si>
  <si>
    <t>In evidenţă, la sfârşitul anului şcolar</t>
  </si>
  <si>
    <t>Înscrişi pe parcursul anului şcolar</t>
  </si>
  <si>
    <t xml:space="preserve">Transferaţi  la alte unităţi </t>
  </si>
  <si>
    <t>D40</t>
  </si>
  <si>
    <t>Situaţie şcolară neîncheiată</t>
  </si>
  <si>
    <t>D41</t>
  </si>
  <si>
    <t>Numărul elevilor cu note în intervalul:</t>
  </si>
  <si>
    <t>Sub 5</t>
  </si>
  <si>
    <t>5-5,99</t>
  </si>
  <si>
    <t>6-6,99</t>
  </si>
  <si>
    <t>7-7,99</t>
  </si>
  <si>
    <t>8-8,99</t>
  </si>
  <si>
    <t>9-10</t>
  </si>
  <si>
    <r>
      <t xml:space="preserve">În cazul </t>
    </r>
    <r>
      <rPr>
        <b/>
        <i/>
        <sz val="11"/>
        <color indexed="12"/>
        <rFont val="Times New Roman"/>
        <family val="1"/>
      </rPr>
      <t>liceului</t>
    </r>
    <r>
      <rPr>
        <b/>
        <sz val="11"/>
        <rFont val="Times New Roman"/>
        <family val="1"/>
      </rPr>
      <t xml:space="preserve">, precizaţi </t>
    </r>
    <r>
      <rPr>
        <b/>
        <i/>
        <sz val="11"/>
        <color indexed="12"/>
        <rFont val="Times New Roman"/>
        <family val="1"/>
      </rPr>
      <t>filierele prezente în unitate</t>
    </r>
    <r>
      <rPr>
        <b/>
        <sz val="11"/>
        <rFont val="Times New Roman"/>
        <family val="1"/>
      </rPr>
      <t>:</t>
    </r>
  </si>
  <si>
    <r>
      <t>1.</t>
    </r>
    <r>
      <rPr>
        <sz val="10"/>
        <rFont val="Times New Roman"/>
        <family val="1"/>
      </rPr>
      <t xml:space="preserve"> filiera teoretică</t>
    </r>
  </si>
  <si>
    <r>
      <t>2.</t>
    </r>
    <r>
      <rPr>
        <sz val="10"/>
        <rFont val="Times New Roman"/>
        <family val="1"/>
      </rPr>
      <t xml:space="preserve"> filiera tehnologică</t>
    </r>
  </si>
  <si>
    <r>
      <t>3.</t>
    </r>
    <r>
      <rPr>
        <sz val="10"/>
        <rFont val="Times New Roman"/>
        <family val="1"/>
      </rPr>
      <t xml:space="preserve"> filiera vocaţională</t>
    </r>
  </si>
  <si>
    <r>
      <t>1.</t>
    </r>
    <r>
      <rPr>
        <sz val="10"/>
        <rFont val="Times New Roman"/>
        <family val="1"/>
      </rPr>
      <t xml:space="preserve"> Programul „A doua şansă”</t>
    </r>
  </si>
  <si>
    <t>1. peste 90% din orele planificate</t>
  </si>
  <si>
    <t>2. 75-90% din orele planificate</t>
  </si>
  <si>
    <t>3. 50-74% din orele planificate</t>
  </si>
  <si>
    <t>4. 25-49% din orele planificate</t>
  </si>
  <si>
    <t>5. sub 25% din orele planificate</t>
  </si>
  <si>
    <t>Numar elevi care au abandonat</t>
  </si>
  <si>
    <t>Procente</t>
  </si>
  <si>
    <r>
      <t xml:space="preserve">În cazul grădiniţei cu program prelungit (GPP) sau săptămânal (GPS), </t>
    </r>
    <r>
      <rPr>
        <b/>
        <i/>
        <sz val="11"/>
        <color indexed="12"/>
        <rFont val="Times New Roman"/>
        <family val="1"/>
      </rPr>
      <t>activitatea cu copiii se desfăşoară:</t>
    </r>
  </si>
  <si>
    <t>1. unitate cu personalitate juridică, fără structuri subordonate</t>
  </si>
  <si>
    <t xml:space="preserve">2. unitate cu personalitate juridică şi cu structuri subordonate </t>
  </si>
  <si>
    <r>
      <t xml:space="preserve">Dacă sunteţi </t>
    </r>
    <r>
      <rPr>
        <b/>
        <i/>
        <sz val="11"/>
        <color indexed="12"/>
        <rFont val="Times New Roman"/>
        <family val="1"/>
      </rPr>
      <t>unitate coordonatoare</t>
    </r>
    <r>
      <rPr>
        <b/>
        <sz val="11"/>
        <color indexed="8"/>
        <rFont val="Times New Roman"/>
        <family val="1"/>
      </rPr>
      <t xml:space="preserve"> , vă rugăm să precizaţi:</t>
    </r>
  </si>
  <si>
    <r>
      <t xml:space="preserve">Această parte a chestionarului solicită directorului de şcoală o autoevaluare a unităţii pe baza unor indicatori de performanţă, care indică gradul de realizare a obiectivelor unităţii raportat la standarde. Evaluarea se face pe o scală calitativă (ordinală) de cinci trepte, prin acordarea de calificative în funcţie de nivelul de realizare a fiecărui indicator.
</t>
    </r>
    <r>
      <rPr>
        <sz val="11"/>
        <rFont val="Times New Roman"/>
        <family val="1"/>
      </rPr>
      <t xml:space="preserve">
</t>
    </r>
    <r>
      <rPr>
        <b/>
        <i/>
        <u/>
        <sz val="11"/>
        <rFont val="Times New Roman"/>
        <family val="1"/>
      </rPr>
      <t>Indicatii privind completarea -</t>
    </r>
    <r>
      <rPr>
        <sz val="11"/>
        <rFont val="Times New Roman"/>
        <family val="1"/>
      </rPr>
      <t xml:space="preserve">  </t>
    </r>
    <r>
      <rPr>
        <b/>
        <i/>
        <sz val="10"/>
        <rFont val="Times New Roman"/>
        <family val="1"/>
      </rPr>
      <t>Cele cinci trepte sunt codificate numeric:</t>
    </r>
    <r>
      <rPr>
        <sz val="11"/>
        <rFont val="Times New Roman"/>
        <family val="1"/>
      </rPr>
      <t xml:space="preserve">
</t>
    </r>
    <r>
      <rPr>
        <b/>
        <sz val="11"/>
        <color indexed="12"/>
        <rFont val="Times New Roman"/>
        <family val="1"/>
      </rPr>
      <t>1  - Nesatisfăcător          2- Satisfăcător              3- Bine        4- Foarte Bine            5-Excelent</t>
    </r>
    <r>
      <rPr>
        <sz val="11"/>
        <rFont val="Times New Roman"/>
        <family val="1"/>
      </rPr>
      <t xml:space="preserve">
</t>
    </r>
    <r>
      <rPr>
        <b/>
        <i/>
        <sz val="10"/>
        <rFont val="Times New Roman"/>
        <family val="1"/>
      </rPr>
      <t xml:space="preserve">fiecare nivel (treaptă) fiind definit pe bază de descriptori. În dreptul indicatorilor caracteristici unităţii evaluate,  directorul va completa,  în caseta corespunzătoare,  codul numeric al  calificativului acordat. . 
</t>
    </r>
    <r>
      <rPr>
        <b/>
        <i/>
        <u/>
        <sz val="10"/>
        <color indexed="10"/>
        <rFont val="Times New Roman"/>
        <family val="1"/>
      </rPr>
      <t>Dacă unitatea şcolară a fost subiectul unei vizite de evaluare externă</t>
    </r>
    <r>
      <rPr>
        <b/>
        <i/>
        <sz val="10"/>
        <color indexed="10"/>
        <rFont val="Times New Roman"/>
        <family val="1"/>
      </rPr>
      <t>,</t>
    </r>
    <r>
      <rPr>
        <b/>
        <i/>
        <sz val="10"/>
        <rFont val="Times New Roman"/>
        <family val="1"/>
      </rPr>
      <t>în spaţiul rezervat din tabel, pe lângă rezultatele
evaluării interne, directorul va completa şi rezultatul evaluării externe.</t>
    </r>
    <r>
      <rPr>
        <sz val="11"/>
        <rFont val="Times New Roman"/>
        <family val="1"/>
      </rPr>
      <t xml:space="preserve">
</t>
    </r>
  </si>
  <si>
    <r>
      <rPr>
        <b/>
        <sz val="20"/>
        <rFont val="Times New Roman"/>
        <family val="1"/>
      </rPr>
      <t>RAEI - Partea a III-a                                                                    
Evaluarea internă pe baza indicatorilor de performanţă</t>
    </r>
    <r>
      <rPr>
        <b/>
        <sz val="16"/>
        <rFont val="Times New Roman"/>
        <family val="1"/>
      </rPr>
      <t xml:space="preserve">
</t>
    </r>
  </si>
  <si>
    <t>1. numărul total de structuri din subordine</t>
  </si>
  <si>
    <r>
      <t>2.</t>
    </r>
    <r>
      <rPr>
        <sz val="10"/>
        <rFont val="Times New Roman"/>
        <family val="1"/>
      </rPr>
      <t xml:space="preserve"> Învăţământ "cu frecvenţă -seral"</t>
    </r>
  </si>
  <si>
    <r>
      <t>3.</t>
    </r>
    <r>
      <rPr>
        <sz val="10"/>
        <rFont val="Times New Roman"/>
        <family val="1"/>
      </rPr>
      <t xml:space="preserve"> Învăţământ "cu frecvenţă redusă"</t>
    </r>
  </si>
  <si>
    <r>
      <t xml:space="preserve">Precizaţi distribuţia elevilor  în funcţie de </t>
    </r>
    <r>
      <rPr>
        <b/>
        <i/>
        <sz val="11"/>
        <color indexed="12"/>
        <rFont val="Times New Roman"/>
        <family val="1"/>
      </rPr>
      <t>timpul mediu de deplasare la şcoală</t>
    </r>
    <r>
      <rPr>
        <b/>
        <sz val="11"/>
        <rFont val="Times New Roman"/>
        <family val="1"/>
      </rPr>
      <t xml:space="preserve"> </t>
    </r>
    <r>
      <rPr>
        <b/>
        <i/>
        <sz val="11"/>
        <rFont val="Times New Roman"/>
        <family val="1"/>
      </rPr>
      <t xml:space="preserve">(se vor estima condiţiile de acces atât pentru elevii din şcoala coordonatoare, cât şi pentru elevii din unităţile subordonate, </t>
    </r>
    <r>
      <rPr>
        <b/>
        <i/>
        <sz val="11"/>
        <color indexed="12"/>
        <rFont val="Times New Roman"/>
        <family val="1"/>
      </rPr>
      <t xml:space="preserve">numai pentru elevii de la învăţământul forma </t>
    </r>
    <r>
      <rPr>
        <b/>
        <i/>
        <sz val="11"/>
        <rFont val="Times New Roman"/>
        <family val="1"/>
      </rPr>
      <t>"</t>
    </r>
    <r>
      <rPr>
        <b/>
        <i/>
        <sz val="11"/>
        <color indexed="12"/>
        <rFont val="Times New Roman"/>
        <family val="1"/>
      </rPr>
      <t>cu frecvenţa - zi</t>
    </r>
    <r>
      <rPr>
        <b/>
        <i/>
        <sz val="11"/>
        <rFont val="Times New Roman"/>
        <family val="1"/>
      </rPr>
      <t>"):</t>
    </r>
  </si>
  <si>
    <t>2. fax</t>
  </si>
  <si>
    <t>3. e-mail</t>
  </si>
  <si>
    <r>
      <t xml:space="preserve">Informaţii </t>
    </r>
    <r>
      <rPr>
        <b/>
        <i/>
        <sz val="11"/>
        <color indexed="8"/>
        <rFont val="Times New Roman"/>
        <family val="1"/>
      </rPr>
      <t xml:space="preserve">suplimentare privind </t>
    </r>
    <r>
      <rPr>
        <b/>
        <i/>
        <sz val="11"/>
        <color indexed="12"/>
        <rFont val="Times New Roman"/>
        <family val="1"/>
      </rPr>
      <t>grădiniţa</t>
    </r>
    <r>
      <rPr>
        <b/>
        <sz val="11"/>
        <color indexed="8"/>
        <rFont val="Times New Roman"/>
        <family val="1"/>
      </rPr>
      <t xml:space="preserve">: </t>
    </r>
  </si>
  <si>
    <r>
      <t xml:space="preserve">1. </t>
    </r>
    <r>
      <rPr>
        <sz val="10"/>
        <rFont val="Times New Roman"/>
        <family val="1"/>
      </rPr>
      <t xml:space="preserve">Numărul </t>
    </r>
    <r>
      <rPr>
        <b/>
        <sz val="10"/>
        <rFont val="Times New Roman"/>
        <family val="1"/>
      </rPr>
      <t>total de cadre didactice angajate în şcoală</t>
    </r>
    <r>
      <rPr>
        <sz val="10"/>
        <rFont val="Times New Roman"/>
        <family val="1"/>
      </rPr>
      <t xml:space="preserve"> (pentru toate disciplinele)</t>
    </r>
  </si>
  <si>
    <r>
      <t xml:space="preserve">5. </t>
    </r>
    <r>
      <rPr>
        <sz val="10"/>
        <rFont val="Times New Roman"/>
        <family val="1"/>
      </rPr>
      <t xml:space="preserve">Numărul de cadre didactice </t>
    </r>
    <r>
      <rPr>
        <b/>
        <sz val="10"/>
        <rFont val="Times New Roman"/>
        <family val="1"/>
      </rPr>
      <t>colaboratori</t>
    </r>
  </si>
  <si>
    <r>
      <t>4.</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colaboratori, angajaţi la plata cu ora</t>
    </r>
  </si>
  <si>
    <r>
      <t xml:space="preserve">Efective şcolare din </t>
    </r>
    <r>
      <rPr>
        <b/>
        <i/>
        <sz val="11"/>
        <color indexed="12"/>
        <rFont val="Times New Roman"/>
        <family val="1"/>
      </rPr>
      <t>învăţământul "cu frecvenţă- zi"</t>
    </r>
    <r>
      <rPr>
        <b/>
        <sz val="11"/>
        <rFont val="Times New Roman"/>
        <family val="1"/>
      </rPr>
      <t>, pe niveluri</t>
    </r>
  </si>
  <si>
    <r>
      <t xml:space="preserve">Efective şcolare cuprinse în </t>
    </r>
    <r>
      <rPr>
        <b/>
        <i/>
        <sz val="11"/>
        <color indexed="12"/>
        <rFont val="Times New Roman"/>
        <family val="1"/>
      </rPr>
      <t>alte forme</t>
    </r>
    <r>
      <rPr>
        <b/>
        <sz val="11"/>
        <rFont val="Times New Roman"/>
        <family val="1"/>
      </rPr>
      <t xml:space="preserve"> </t>
    </r>
    <r>
      <rPr>
        <b/>
        <i/>
        <sz val="11"/>
        <color indexed="12"/>
        <rFont val="Times New Roman"/>
        <family val="1"/>
      </rPr>
      <t>de învăţământ</t>
    </r>
    <r>
      <rPr>
        <b/>
        <sz val="11"/>
        <rFont val="Times New Roman"/>
        <family val="1"/>
      </rPr>
      <t xml:space="preserve"> </t>
    </r>
    <r>
      <rPr>
        <sz val="11"/>
        <rFont val="Times New Roman"/>
        <family val="1"/>
      </rPr>
      <t>(" A</t>
    </r>
    <r>
      <rPr>
        <i/>
        <sz val="11"/>
        <rFont val="Times New Roman"/>
        <family val="1"/>
      </rPr>
      <t xml:space="preserve"> doua şansă", " cu frecvenţă -seral", " cu frecventa redusă"</t>
    </r>
    <r>
      <rPr>
        <sz val="11"/>
        <rFont val="Times New Roman"/>
        <family val="1"/>
      </rPr>
      <t>)</t>
    </r>
    <r>
      <rPr>
        <b/>
        <sz val="11"/>
        <rFont val="Times New Roman"/>
        <family val="1"/>
      </rPr>
      <t xml:space="preserve">  din şcoala </t>
    </r>
    <r>
      <rPr>
        <b/>
        <i/>
        <sz val="11"/>
        <rFont val="Times New Roman"/>
        <family val="1"/>
      </rPr>
      <t>coordonatoare şi structuri</t>
    </r>
  </si>
  <si>
    <t>VI. Participarea elevilor în anul şcolar anterior</t>
  </si>
  <si>
    <t>Total absenţe pe an</t>
  </si>
  <si>
    <t>Nr. mediu absenţe / copil</t>
  </si>
  <si>
    <r>
      <t xml:space="preserve">Precizati </t>
    </r>
    <r>
      <rPr>
        <b/>
        <i/>
        <sz val="11"/>
        <color indexed="12"/>
        <rFont val="Times New Roman"/>
        <family val="1"/>
      </rPr>
      <t>numarul de clase pregatitoare</t>
    </r>
    <r>
      <rPr>
        <b/>
        <sz val="11"/>
        <rFont val="Times New Roman"/>
        <family val="1"/>
      </rPr>
      <t xml:space="preserve"> care functioneaza în:</t>
    </r>
  </si>
  <si>
    <t>1. săli de clasa proprii</t>
  </si>
  <si>
    <t xml:space="preserve">2. săli cu alta destinatie (salia de clasa, laboratoare , sala de sport, etc.) amenajate pentru clasa pregatitoare </t>
  </si>
  <si>
    <t>D22f-1</t>
  </si>
  <si>
    <t>D22f-2</t>
  </si>
  <si>
    <t>D22f-3</t>
  </si>
  <si>
    <t>D22f-4</t>
  </si>
  <si>
    <t>D22f-5</t>
  </si>
  <si>
    <t>D22f-6</t>
  </si>
  <si>
    <t>D22f-7</t>
  </si>
  <si>
    <t>D22f-8</t>
  </si>
  <si>
    <t>D22f-9</t>
  </si>
  <si>
    <t>D22f-10</t>
  </si>
  <si>
    <t>D22f-11</t>
  </si>
  <si>
    <t>D22f-12</t>
  </si>
  <si>
    <t>D22f-13</t>
  </si>
  <si>
    <t>D22f-14</t>
  </si>
  <si>
    <t>D22f-15</t>
  </si>
  <si>
    <t>D22f-16</t>
  </si>
  <si>
    <t>D22f-17</t>
  </si>
  <si>
    <t>D22f-18</t>
  </si>
  <si>
    <t>D22f-19</t>
  </si>
  <si>
    <t>D22g-1</t>
  </si>
  <si>
    <t>D22g-2</t>
  </si>
  <si>
    <t>D22g-3</t>
  </si>
  <si>
    <t>D22g-4</t>
  </si>
  <si>
    <t>D22g-5</t>
  </si>
  <si>
    <t>D22g-6</t>
  </si>
  <si>
    <t>D22g-7</t>
  </si>
  <si>
    <t>D22g-8</t>
  </si>
  <si>
    <t>D22g-9</t>
  </si>
  <si>
    <t>D22g-10</t>
  </si>
  <si>
    <t>D22g-11</t>
  </si>
  <si>
    <t>D22g-12</t>
  </si>
  <si>
    <t>D22g-13</t>
  </si>
  <si>
    <t>D22g-14</t>
  </si>
  <si>
    <t>D22g-15</t>
  </si>
  <si>
    <t>D22g-16</t>
  </si>
  <si>
    <t>D22g-17</t>
  </si>
  <si>
    <t>D22g-18</t>
  </si>
  <si>
    <t>D22g-19</t>
  </si>
  <si>
    <t>D22g-20</t>
  </si>
  <si>
    <t>D22h-1</t>
  </si>
  <si>
    <t>D22h-2</t>
  </si>
  <si>
    <t>D22h-3</t>
  </si>
  <si>
    <t>D22h-4</t>
  </si>
  <si>
    <t>D22h-5</t>
  </si>
  <si>
    <t>D22h-6</t>
  </si>
  <si>
    <t>D22h-7</t>
  </si>
  <si>
    <t>D22h-8</t>
  </si>
  <si>
    <t>D22h-9</t>
  </si>
  <si>
    <t>D22h-10</t>
  </si>
  <si>
    <t>D22h-11</t>
  </si>
  <si>
    <t>D22h-12</t>
  </si>
  <si>
    <t>D22h-13</t>
  </si>
  <si>
    <r>
      <t>P</t>
    </r>
    <r>
      <rPr>
        <b/>
        <i/>
        <sz val="11"/>
        <rFont val="Times New Roman"/>
        <family val="1"/>
      </rPr>
      <t xml:space="preserve">recizaţi </t>
    </r>
    <r>
      <rPr>
        <b/>
        <i/>
        <sz val="11"/>
        <color indexed="12"/>
        <rFont val="Times New Roman"/>
        <family val="1"/>
      </rPr>
      <t>numărul de absenţe</t>
    </r>
    <r>
      <rPr>
        <b/>
        <i/>
        <sz val="11"/>
        <rFont val="Times New Roman"/>
        <family val="1"/>
      </rPr>
      <t xml:space="preserve"> ale </t>
    </r>
    <r>
      <rPr>
        <b/>
        <i/>
        <sz val="11"/>
        <color indexed="12"/>
        <rFont val="Times New Roman"/>
        <family val="1"/>
      </rPr>
      <t xml:space="preserve">elevilor </t>
    </r>
    <r>
      <rPr>
        <b/>
        <i/>
        <sz val="11"/>
        <rFont val="Times New Roman"/>
        <family val="1"/>
      </rPr>
      <t xml:space="preserve">din </t>
    </r>
    <r>
      <rPr>
        <b/>
        <i/>
        <sz val="11"/>
        <color indexed="12"/>
        <rFont val="Times New Roman"/>
        <family val="1"/>
      </rPr>
      <t xml:space="preserve">învăţământul  forma "cu frecvenţă-zi", </t>
    </r>
    <r>
      <rPr>
        <b/>
        <i/>
        <sz val="11"/>
        <rFont val="Times New Roman"/>
        <family val="1"/>
      </rPr>
      <t xml:space="preserve"> în anul şcolar anterior (</t>
    </r>
    <r>
      <rPr>
        <b/>
        <i/>
        <sz val="11"/>
        <color indexed="10"/>
        <rFont val="Times New Roman"/>
        <family val="1"/>
      </rPr>
      <t>număr</t>
    </r>
    <r>
      <rPr>
        <i/>
        <sz val="11"/>
        <color indexed="10"/>
        <rFont val="Times New Roman"/>
        <family val="1"/>
      </rPr>
      <t xml:space="preserve"> </t>
    </r>
    <r>
      <rPr>
        <b/>
        <i/>
        <sz val="11"/>
        <color indexed="10"/>
        <rFont val="Times New Roman"/>
        <family val="1"/>
      </rPr>
      <t>ore de absenţă pe an</t>
    </r>
    <r>
      <rPr>
        <b/>
        <i/>
        <sz val="11"/>
        <rFont val="Times New Roman"/>
        <family val="1"/>
      </rPr>
      <t>)</t>
    </r>
  </si>
  <si>
    <t>Nr. mediu absenţe /elev</t>
  </si>
  <si>
    <r>
      <t xml:space="preserve">Situaţia elevilor din </t>
    </r>
    <r>
      <rPr>
        <b/>
        <i/>
        <sz val="11"/>
        <color indexed="12"/>
        <rFont val="Times New Roman"/>
        <family val="1"/>
      </rPr>
      <t>învăţământul "cu frecvenţă -zi":</t>
    </r>
  </si>
  <si>
    <t xml:space="preserve">Numărul total de elevi din unitate, în alte forme de învăţământ </t>
  </si>
  <si>
    <r>
      <t xml:space="preserve">(2) Rezultate şcolare pentru nivelurile existente în unitate la </t>
    </r>
    <r>
      <rPr>
        <b/>
        <i/>
        <sz val="14"/>
        <color indexed="10"/>
        <rFont val="Times New Roman"/>
        <family val="1"/>
      </rPr>
      <t>sfârşitul anului şcolar anterior</t>
    </r>
    <r>
      <rPr>
        <b/>
        <sz val="14"/>
        <rFont val="Times New Roman"/>
        <family val="1"/>
      </rPr>
      <t xml:space="preserve"> </t>
    </r>
  </si>
  <si>
    <t>1. Învăţământul gimnazial</t>
  </si>
  <si>
    <t>2. Învăţământul liceal</t>
  </si>
  <si>
    <r>
      <t xml:space="preserve">Distribuţia elevilor cuprinşi în </t>
    </r>
    <r>
      <rPr>
        <b/>
        <i/>
        <sz val="11"/>
        <color indexed="12"/>
        <rFont val="Times New Roman"/>
        <family val="1"/>
      </rPr>
      <t>alte forme</t>
    </r>
    <r>
      <rPr>
        <b/>
        <sz val="11"/>
        <color indexed="8"/>
        <rFont val="Times New Roman"/>
        <family val="1"/>
      </rPr>
      <t xml:space="preserve"> de învăţământ, în funcţie de mediile la sfârşitul anului şcolar anterior</t>
    </r>
  </si>
  <si>
    <r>
      <t xml:space="preserve">Distribuţia elevilor cuprinşi în  </t>
    </r>
    <r>
      <rPr>
        <b/>
        <i/>
        <sz val="11"/>
        <color indexed="12"/>
        <rFont val="Times New Roman"/>
        <family val="1"/>
      </rPr>
      <t xml:space="preserve">învăţământul  forma "cu frecvenţă -zi", </t>
    </r>
    <r>
      <rPr>
        <b/>
        <sz val="11"/>
        <color indexed="8"/>
        <rFont val="Times New Roman"/>
        <family val="1"/>
      </rPr>
      <t xml:space="preserve"> în funcţie de mediile la sfârşitul anului şcolar anterior, pe niveluri</t>
    </r>
  </si>
  <si>
    <r>
      <t xml:space="preserve">Distribuţia elevilor cuprinşi în </t>
    </r>
    <r>
      <rPr>
        <b/>
        <i/>
        <sz val="11"/>
        <color indexed="12"/>
        <rFont val="Times New Roman"/>
        <family val="1"/>
      </rPr>
      <t>învăţământul primar, forma "cu frecvenţă -zi"</t>
    </r>
    <r>
      <rPr>
        <b/>
        <sz val="11"/>
        <color indexed="8"/>
        <rFont val="Times New Roman"/>
        <family val="1"/>
      </rPr>
      <t>, în funcţie de calificativele la sfârşitul anului şcolar anterior</t>
    </r>
  </si>
  <si>
    <t>1. Numărul absolvenţilor inv.primar (clasa a IV-a)</t>
  </si>
  <si>
    <t>2. Numărul absolvenţilor de gimnaziu (clasa a VIII-a)</t>
  </si>
  <si>
    <t>3. Numărul absolvenţilor de liceu- ciclu inferior (clasa a X-a)</t>
  </si>
  <si>
    <t>4. Numărul absolvenţilor de liceu (clasele a XII-a si a XIII-a)</t>
  </si>
  <si>
    <t>(3) Rezultate la evaluări naţionale susţinute în anul şcolar anterior</t>
  </si>
  <si>
    <r>
      <t xml:space="preserve">Rezultate la examenul de </t>
    </r>
    <r>
      <rPr>
        <b/>
        <i/>
        <u/>
        <sz val="11"/>
        <color indexed="12"/>
        <rFont val="Times New Roman"/>
        <family val="1"/>
      </rPr>
      <t>bacalaureat</t>
    </r>
    <r>
      <rPr>
        <b/>
        <i/>
        <u/>
        <sz val="11"/>
        <rFont val="Times New Roman"/>
        <family val="1"/>
      </rPr>
      <t>,</t>
    </r>
    <r>
      <rPr>
        <b/>
        <sz val="11"/>
        <rFont val="Times New Roman"/>
        <family val="1"/>
      </rPr>
      <t xml:space="preserve"> pentru absolvenţii </t>
    </r>
    <r>
      <rPr>
        <b/>
        <i/>
        <sz val="11"/>
        <color indexed="10"/>
        <rFont val="Times New Roman"/>
        <family val="1"/>
      </rPr>
      <t xml:space="preserve">din anul şcolar anterior </t>
    </r>
    <r>
      <rPr>
        <b/>
        <sz val="11"/>
        <rFont val="Times New Roman"/>
        <family val="1"/>
      </rPr>
      <t>(fără serii anterioare)</t>
    </r>
  </si>
  <si>
    <r>
      <t xml:space="preserve">Rezultate la examene de </t>
    </r>
    <r>
      <rPr>
        <b/>
        <i/>
        <u/>
        <sz val="11"/>
        <color indexed="12"/>
        <rFont val="Times New Roman"/>
        <family val="1"/>
      </rPr>
      <t xml:space="preserve">certificare a competenţelor, </t>
    </r>
    <r>
      <rPr>
        <b/>
        <i/>
        <sz val="11"/>
        <color indexed="10"/>
        <rFont val="Times New Roman"/>
        <family val="1"/>
      </rPr>
      <t xml:space="preserve">în anul şcolar anterior  </t>
    </r>
    <r>
      <rPr>
        <b/>
        <i/>
        <sz val="11"/>
        <rFont val="Times New Roman"/>
        <family val="1"/>
      </rPr>
      <t>(absolvenţi înscrişi la examen şi absolvenţi care au promovat examenul):</t>
    </r>
  </si>
  <si>
    <t>1. Liceu-ciclul inferior (certificare de nivel 2) - învăţământ "cu frecvenţă-zi"</t>
  </si>
  <si>
    <t>3. Liceu-ciclul superior (certificare de nivel 3) - învăţământ "cu frecvenţă-zi"</t>
  </si>
  <si>
    <t>5. Învăţământ postliceal (certificare de nivel 3+) - învăţământ "cu frecvenţă-zi"</t>
  </si>
  <si>
    <t>Nr. absolvenţi care au promovat examenul</t>
  </si>
  <si>
    <r>
      <t xml:space="preserve">ATENŢIE!  Întrebarea se referă la absolvenţi ai unităţii din anul şcolar precedent. Se va completa </t>
    </r>
    <r>
      <rPr>
        <b/>
        <i/>
        <sz val="11"/>
        <color indexed="12"/>
        <rFont val="Times New Roman"/>
        <family val="1"/>
      </rPr>
      <t>destinaţia  absolvenţilor şcolii</t>
    </r>
    <r>
      <rPr>
        <b/>
        <i/>
        <sz val="11"/>
        <rFont val="Times New Roman"/>
        <family val="1"/>
      </rPr>
      <t>, respectiv situaţia acestora la începutul anului şcolar curent, fie că s-au înscris în aceeaşi unitate, fie ca s-au înscris în clasa următoare în altă unitate de învăţământ.</t>
    </r>
  </si>
  <si>
    <t>6. Numărul absolvenţilor de clasa a IV-a ai acestei şcolii, care s-au înscris în clasa a V-a în orice unitate şcolară</t>
  </si>
  <si>
    <t>8. Numărul absolvenţilor de clasa a VIII-a ai acestei şcolii, care s-au înscris în clasa a IX-a de liceu</t>
  </si>
  <si>
    <t>4. liceal</t>
  </si>
  <si>
    <t>4. 51-75%</t>
  </si>
  <si>
    <t xml:space="preserve"> RAEI – Partea I  - Indicatori de structură şi context; rezultate                 </t>
  </si>
  <si>
    <r>
      <rPr>
        <b/>
        <sz val="20"/>
        <rFont val="Times New Roman"/>
        <family val="1"/>
      </rPr>
      <t xml:space="preserve">RAEI – Partea  a II-a </t>
    </r>
    <r>
      <rPr>
        <b/>
        <sz val="16"/>
        <rFont val="Times New Roman"/>
        <family val="1"/>
      </rPr>
      <t xml:space="preserve">
</t>
    </r>
    <r>
      <rPr>
        <b/>
        <sz val="20"/>
        <rFont val="Times New Roman"/>
        <family val="1"/>
      </rPr>
      <t>Descrierea activităţilor de îmbunătăţire a calităţii din anul şcolar anterior.</t>
    </r>
    <r>
      <rPr>
        <b/>
        <sz val="16"/>
        <rFont val="Times New Roman"/>
        <family val="1"/>
      </rPr>
      <t xml:space="preserve"> </t>
    </r>
    <r>
      <rPr>
        <b/>
        <sz val="16"/>
        <color indexed="10"/>
        <rFont val="Times New Roman"/>
        <family val="1"/>
      </rPr>
      <t>Această secţiune se completează în document separat, format Word</t>
    </r>
  </si>
  <si>
    <r>
      <rPr>
        <b/>
        <sz val="20"/>
        <rFont val="Times New Roman"/>
        <family val="1"/>
      </rPr>
      <t xml:space="preserve">RAEI – Partea  a IV -a                                                                                                    Planul de îmbunătăţire a calităţii educaţiei pentru anul şcolar în curs </t>
    </r>
    <r>
      <rPr>
        <b/>
        <sz val="16"/>
        <rFont val="Times New Roman"/>
        <family val="1"/>
      </rPr>
      <t xml:space="preserve">
</t>
    </r>
    <r>
      <rPr>
        <b/>
        <i/>
        <sz val="16"/>
        <color indexed="10"/>
        <rFont val="Times New Roman"/>
        <family val="1"/>
      </rPr>
      <t>Această secţiune se completează în document separat, format Word.</t>
    </r>
  </si>
  <si>
    <t xml:space="preserve">Mediul de rezidenţă </t>
  </si>
  <si>
    <t>2. Unitate particulară</t>
  </si>
  <si>
    <t>Total niveluri şcoală</t>
  </si>
  <si>
    <t>3. din alte localităţi care stau în gazdă sau la internat</t>
  </si>
  <si>
    <t>3. nu există</t>
  </si>
  <si>
    <r>
      <t>1</t>
    </r>
    <r>
      <rPr>
        <sz val="10"/>
        <rFont val="Times New Roman"/>
        <charset val="238"/>
      </rPr>
      <t>. Acoperire integrală</t>
    </r>
  </si>
  <si>
    <r>
      <t>2</t>
    </r>
    <r>
      <rPr>
        <sz val="10"/>
        <rFont val="Times New Roman"/>
        <charset val="238"/>
      </rPr>
      <t>. Acoperire parţială</t>
    </r>
  </si>
  <si>
    <r>
      <t xml:space="preserve">Informaţii privind </t>
    </r>
    <r>
      <rPr>
        <b/>
        <sz val="11"/>
        <rFont val="Times New Roman"/>
        <family val="1"/>
      </rPr>
      <t xml:space="preserve">personalul de conducere: </t>
    </r>
    <r>
      <rPr>
        <b/>
        <sz val="11"/>
        <color indexed="12"/>
        <rFont val="Times New Roman"/>
        <family val="1"/>
      </rPr>
      <t>număr de directori</t>
    </r>
  </si>
  <si>
    <t>3. vechimea didactică (număr ani)</t>
  </si>
  <si>
    <t xml:space="preserve">4. participarea la cursuri de formare în management: </t>
  </si>
  <si>
    <r>
      <t xml:space="preserve">2. gradul didactic  </t>
    </r>
    <r>
      <rPr>
        <i/>
        <sz val="10"/>
        <rFont val="Times New Roman"/>
        <family val="1"/>
      </rPr>
      <t>(se identifică în lista din comentariu)</t>
    </r>
  </si>
  <si>
    <r>
      <t>Situaţii ale unităţii, din anul şcolar anterior</t>
    </r>
    <r>
      <rPr>
        <b/>
        <i/>
        <sz val="16"/>
        <rFont val="Times New Roman"/>
        <family val="1"/>
      </rPr>
      <t xml:space="preserve"> (cu precizări impuse de eventuale modificări în structura pe niveluri, rezultate din reorganizarea reţelei şcolare)</t>
    </r>
  </si>
  <si>
    <r>
      <t xml:space="preserve">Precizaţi </t>
    </r>
    <r>
      <rPr>
        <b/>
        <i/>
        <sz val="11"/>
        <color indexed="12"/>
        <rFont val="Times New Roman"/>
        <family val="1"/>
      </rPr>
      <t>efectivele şcolare</t>
    </r>
    <r>
      <rPr>
        <b/>
        <sz val="11"/>
        <rFont val="Times New Roman"/>
        <family val="1"/>
      </rPr>
      <t xml:space="preserve"> pe niveluri de învăţământ existente </t>
    </r>
    <r>
      <rPr>
        <b/>
        <i/>
        <sz val="11"/>
        <color indexed="10"/>
        <rFont val="Times New Roman"/>
        <family val="1"/>
      </rPr>
      <t>anul şcolar anterior</t>
    </r>
    <r>
      <rPr>
        <b/>
        <sz val="11"/>
        <rFont val="Times New Roman"/>
        <family val="1"/>
      </rPr>
      <t xml:space="preserve"> în unitate </t>
    </r>
    <r>
      <rPr>
        <b/>
        <i/>
        <sz val="11"/>
        <rFont val="Times New Roman"/>
        <family val="1"/>
      </rPr>
      <t>(şcoala coordonatoare şi structuri)</t>
    </r>
  </si>
  <si>
    <r>
      <t xml:space="preserve">Pentru unităţile care au organizat şi </t>
    </r>
    <r>
      <rPr>
        <b/>
        <i/>
        <sz val="11"/>
        <color indexed="12"/>
        <rFont val="Times New Roman"/>
        <family val="1"/>
      </rPr>
      <t xml:space="preserve">alte forme de învăţământ </t>
    </r>
    <r>
      <rPr>
        <b/>
        <sz val="11"/>
        <rFont val="Times New Roman"/>
        <family val="1"/>
      </rPr>
      <t>(</t>
    </r>
    <r>
      <rPr>
        <b/>
        <i/>
        <sz val="11"/>
        <rFont val="Times New Roman"/>
        <family val="1"/>
      </rPr>
      <t>" A doua şansă", " cu frecvenţă -seral", " cu frecventa redusă")</t>
    </r>
    <r>
      <rPr>
        <b/>
        <sz val="11"/>
        <rFont val="Times New Roman"/>
        <family val="1"/>
      </rPr>
      <t xml:space="preserve"> în anul şcolar anterior, precizati situaţia elevilor cuprinşi în aceste forme: </t>
    </r>
  </si>
  <si>
    <t>Total elevi din învăţământul  de zi</t>
  </si>
  <si>
    <r>
      <t xml:space="preserve">Situaţia elevilor cuprinşi în </t>
    </r>
    <r>
      <rPr>
        <b/>
        <i/>
        <sz val="11"/>
        <color indexed="12"/>
        <rFont val="Times New Roman"/>
        <family val="1"/>
      </rPr>
      <t xml:space="preserve">alte forme de învăţământ </t>
    </r>
    <r>
      <rPr>
        <b/>
        <sz val="11"/>
        <rFont val="Times New Roman"/>
        <family val="1"/>
      </rPr>
      <t>din şcoală</t>
    </r>
  </si>
  <si>
    <r>
      <t xml:space="preserve">Rezultate la </t>
    </r>
    <r>
      <rPr>
        <b/>
        <i/>
        <u/>
        <sz val="11"/>
        <color indexed="12"/>
        <rFont val="Times New Roman"/>
        <family val="1"/>
      </rPr>
      <t>tezele naţionale cu subiect unic</t>
    </r>
    <r>
      <rPr>
        <b/>
        <u/>
        <sz val="11"/>
        <rFont val="Times New Roman"/>
        <family val="1"/>
      </rPr>
      <t xml:space="preserve"> (testarea naţională )</t>
    </r>
    <r>
      <rPr>
        <b/>
        <sz val="11"/>
        <rFont val="Times New Roman"/>
        <family val="1"/>
      </rPr>
      <t xml:space="preserve">; se vor înregistra numai informaţiile referitoare la </t>
    </r>
    <r>
      <rPr>
        <b/>
        <i/>
        <sz val="11"/>
        <color indexed="12"/>
        <rFont val="Times New Roman"/>
        <family val="1"/>
      </rPr>
      <t>absolvenţii de gimnaziu</t>
    </r>
    <r>
      <rPr>
        <b/>
        <sz val="11"/>
        <rFont val="Times New Roman"/>
        <family val="1"/>
      </rPr>
      <t xml:space="preserve"> </t>
    </r>
    <r>
      <rPr>
        <b/>
        <i/>
        <sz val="11"/>
        <color indexed="10"/>
        <rFont val="Times New Roman"/>
        <family val="1"/>
      </rPr>
      <t>din anul şcolar anterior</t>
    </r>
    <r>
      <rPr>
        <b/>
        <i/>
        <sz val="11"/>
        <rFont val="Times New Roman"/>
        <family val="1"/>
      </rPr>
      <t xml:space="preserve"> (fără serii anterioare)</t>
    </r>
  </si>
  <si>
    <t>Numărul absolvenţilor şcolii din anul şcolar anterior care se regasesc in anul şcolar curent in diferite unitati de învăţământ</t>
  </si>
  <si>
    <t>XI. Alte realizari în activitatea şcolii</t>
  </si>
  <si>
    <r>
      <t xml:space="preserve">Număr de elevi care au obţinut </t>
    </r>
    <r>
      <rPr>
        <b/>
        <i/>
        <sz val="11"/>
        <color indexed="12"/>
        <rFont val="Times New Roman"/>
        <family val="1"/>
      </rPr>
      <t>premii sau menţiuni la olimpiade, concursuri pe discipline, concursuri pe meserii, expoziţii, concursuri sportive sau artistice</t>
    </r>
    <r>
      <rPr>
        <b/>
        <sz val="11"/>
        <rFont val="Times New Roman"/>
        <family val="1"/>
      </rPr>
      <t xml:space="preserve">, ca urmare a participării la aceste evenimente, </t>
    </r>
    <r>
      <rPr>
        <b/>
        <i/>
        <sz val="11"/>
        <color indexed="12"/>
        <rFont val="Times New Roman"/>
        <family val="1"/>
      </rPr>
      <t xml:space="preserve">începând cu faza judeţeană </t>
    </r>
    <r>
      <rPr>
        <b/>
        <sz val="11"/>
        <rFont val="Times New Roman"/>
        <family val="1"/>
      </rPr>
      <t>(municipiul Bucureşti)</t>
    </r>
  </si>
  <si>
    <r>
      <t xml:space="preserve">Precizati </t>
    </r>
    <r>
      <rPr>
        <b/>
        <i/>
        <sz val="11"/>
        <color indexed="12"/>
        <rFont val="Times New Roman"/>
        <family val="1"/>
      </rPr>
      <t>numărul cadrelor didactice</t>
    </r>
    <r>
      <rPr>
        <b/>
        <sz val="11"/>
        <rFont val="Times New Roman"/>
        <family val="1"/>
      </rPr>
      <t xml:space="preserve"> care au calitate de </t>
    </r>
    <r>
      <rPr>
        <b/>
        <i/>
        <sz val="11"/>
        <color indexed="12"/>
        <rFont val="Times New Roman"/>
        <family val="1"/>
      </rPr>
      <t xml:space="preserve">formatori </t>
    </r>
    <r>
      <rPr>
        <b/>
        <sz val="11"/>
        <rFont val="Times New Roman"/>
        <family val="1"/>
      </rPr>
      <t xml:space="preserve">(cu certificat /atestat)  </t>
    </r>
  </si>
  <si>
    <r>
      <t xml:space="preserve">5. Elevi </t>
    </r>
    <r>
      <rPr>
        <b/>
        <i/>
        <sz val="10"/>
        <color indexed="12"/>
        <rFont val="Times New Roman"/>
        <family val="1"/>
      </rPr>
      <t>instituţionalizaţi sau în plasament</t>
    </r>
    <r>
      <rPr>
        <b/>
        <sz val="10"/>
        <rFont val="Times New Roman"/>
        <family val="1"/>
      </rPr>
      <t xml:space="preserve"> </t>
    </r>
    <r>
      <rPr>
        <b/>
        <i/>
        <sz val="10"/>
        <color indexed="12"/>
        <rFont val="Times New Roman"/>
        <family val="1"/>
      </rPr>
      <t>familial</t>
    </r>
  </si>
  <si>
    <r>
      <t xml:space="preserve">Precizaţi distribuţia </t>
    </r>
    <r>
      <rPr>
        <b/>
        <i/>
        <sz val="11"/>
        <color indexed="12"/>
        <rFont val="Times New Roman"/>
        <family val="1"/>
      </rPr>
      <t xml:space="preserve">elevilor din învăţământul forma "cu frecvenţa - zi" </t>
    </r>
    <r>
      <rPr>
        <b/>
        <sz val="11"/>
        <rFont val="Times New Roman"/>
        <family val="1"/>
      </rPr>
      <t>din unitate aflaţi în următoarele situaţii  (atât pentru elevii din şcoala coordonatoare, cât şi pentru elevii din unităţile subordonate):</t>
    </r>
  </si>
  <si>
    <t>3. alte modalităţi (semicareu etc.)</t>
  </si>
  <si>
    <r>
      <t xml:space="preserve">4. </t>
    </r>
    <r>
      <rPr>
        <sz val="10"/>
        <rFont val="Times New Roman"/>
        <family val="1"/>
      </rPr>
      <t xml:space="preserve">Numărul cadrelor didactice </t>
    </r>
    <r>
      <rPr>
        <b/>
        <sz val="10"/>
        <rFont val="Times New Roman"/>
        <family val="1"/>
      </rPr>
      <t>nou venite în şcoală</t>
    </r>
  </si>
  <si>
    <t>23. Invăţători / institutori</t>
  </si>
  <si>
    <t>3. peste normative</t>
  </si>
  <si>
    <t xml:space="preserve"> 9 - 10</t>
  </si>
  <si>
    <t>5 - 5,99</t>
  </si>
  <si>
    <t>6 - 6,99</t>
  </si>
  <si>
    <t>7 - 7,99</t>
  </si>
  <si>
    <t>8 - 8,99</t>
  </si>
  <si>
    <t>Precizati numărul cadrelor didactice din şcoala care sunt autori / coautori de manuale şcolare sau auxiliare didactice cu ISBN / ISSN</t>
  </si>
  <si>
    <t>Definirea şi promovarea ofertei educaţionale</t>
  </si>
  <si>
    <t>Proiectarea curriculumului</t>
  </si>
  <si>
    <t>Realizarea curriculumului</t>
  </si>
  <si>
    <t>Înv. "cu frecvenţă-zi"</t>
  </si>
  <si>
    <r>
      <t xml:space="preserve">Precizati </t>
    </r>
    <r>
      <rPr>
        <b/>
        <i/>
        <sz val="11"/>
        <color indexed="12"/>
        <rFont val="Times New Roman"/>
        <family val="1"/>
      </rPr>
      <t xml:space="preserve">veniturile proprii realizate </t>
    </r>
    <r>
      <rPr>
        <b/>
        <sz val="11"/>
        <rFont val="Times New Roman"/>
        <family val="1"/>
      </rPr>
      <t>prin : sponsorizări, participarea la proiecte şi programe naţionale sau internaţionale (proiecte finanţate din fonduri structurale, din Programul de învăţare pe tot parcusul vieţii etc.), activităţi productive, prestari servicii, organizarea de evenimente pentru comunitate etc. (</t>
    </r>
    <r>
      <rPr>
        <b/>
        <sz val="11"/>
        <color indexed="12"/>
        <rFont val="Times New Roman"/>
        <family val="1"/>
      </rPr>
      <t>mii RON</t>
    </r>
    <r>
      <rPr>
        <b/>
        <sz val="11"/>
        <rFont val="Times New Roman"/>
        <family val="1"/>
      </rPr>
      <t>)</t>
    </r>
  </si>
  <si>
    <r>
      <t xml:space="preserve">În şcoala Dvs. au existat </t>
    </r>
    <r>
      <rPr>
        <b/>
        <i/>
        <sz val="11"/>
        <color indexed="12"/>
        <rFont val="Times New Roman"/>
        <family val="1"/>
      </rPr>
      <t>acţiuni de diseminare</t>
    </r>
    <r>
      <rPr>
        <b/>
        <sz val="11"/>
        <rFont val="Times New Roman"/>
        <family val="1"/>
      </rPr>
      <t xml:space="preserve"> a informaţiilor obţinute din experienţa participării României la astfel de evaluări (analize de obiective, de instrumente, de rezultate şi/sau de aspecte metodologice specifice)?</t>
    </r>
  </si>
  <si>
    <t>D59</t>
  </si>
  <si>
    <t>D59-1</t>
  </si>
  <si>
    <t>D59-2</t>
  </si>
  <si>
    <t>D59-3</t>
  </si>
  <si>
    <t>D60</t>
  </si>
  <si>
    <t>D60-1</t>
  </si>
  <si>
    <t>D60-2</t>
  </si>
  <si>
    <t>D61</t>
  </si>
  <si>
    <t>Discipline de studiu:</t>
  </si>
  <si>
    <t>Grad de acoperire</t>
  </si>
  <si>
    <r>
      <t xml:space="preserve">1. </t>
    </r>
    <r>
      <rPr>
        <b/>
        <sz val="10.5"/>
        <color indexed="8"/>
        <rFont val="Times New Roman"/>
        <family val="1"/>
      </rPr>
      <t xml:space="preserve">numărul de absenţe </t>
    </r>
    <r>
      <rPr>
        <b/>
        <sz val="10.5"/>
        <color indexed="12"/>
        <rFont val="Times New Roman"/>
        <family val="1"/>
      </rPr>
      <t>motivate</t>
    </r>
  </si>
  <si>
    <r>
      <t xml:space="preserve">2. </t>
    </r>
    <r>
      <rPr>
        <b/>
        <sz val="10.5"/>
        <color indexed="8"/>
        <rFont val="Times New Roman"/>
        <family val="1"/>
      </rPr>
      <t xml:space="preserve">numărul de absenţe </t>
    </r>
    <r>
      <rPr>
        <b/>
        <sz val="10.5"/>
        <color indexed="12"/>
        <rFont val="Times New Roman"/>
        <family val="1"/>
      </rPr>
      <t>nemotivate</t>
    </r>
  </si>
  <si>
    <t>D17-1</t>
  </si>
  <si>
    <t>D17-2</t>
  </si>
  <si>
    <t>D17-3</t>
  </si>
  <si>
    <t>D17-4</t>
  </si>
  <si>
    <t>D17-5</t>
  </si>
  <si>
    <t>D17-6</t>
  </si>
  <si>
    <t>D25-1</t>
  </si>
  <si>
    <t>D25-2</t>
  </si>
  <si>
    <t>D30</t>
  </si>
  <si>
    <t>D31b</t>
  </si>
  <si>
    <t>11. Religie</t>
  </si>
  <si>
    <t>12. Ştiinte socio-umane</t>
  </si>
  <si>
    <t>13. Educaţie plastică</t>
  </si>
  <si>
    <t>14. Educaţie muzicală</t>
  </si>
  <si>
    <t>15. Educaţie fizică</t>
  </si>
  <si>
    <t>16. Consiliere</t>
  </si>
  <si>
    <t>17. Educaţie tehnologică</t>
  </si>
  <si>
    <t>1.Urban</t>
  </si>
  <si>
    <t>2.Rural</t>
  </si>
  <si>
    <t>D11-1</t>
  </si>
  <si>
    <t>D11-2</t>
  </si>
  <si>
    <t>D11-3</t>
  </si>
  <si>
    <t>D11-4</t>
  </si>
  <si>
    <t>D11-5</t>
  </si>
  <si>
    <t>D11-6</t>
  </si>
  <si>
    <t>D44-1</t>
  </si>
  <si>
    <t>D44-2</t>
  </si>
  <si>
    <r>
      <t xml:space="preserve">1. dispune de </t>
    </r>
    <r>
      <rPr>
        <b/>
        <i/>
        <sz val="10"/>
        <color indexed="12"/>
        <rFont val="Times New Roman"/>
        <family val="1"/>
      </rPr>
      <t>soft educaţional pentru majoritatea disciplinelor</t>
    </r>
    <r>
      <rPr>
        <b/>
        <sz val="10"/>
        <rFont val="Times New Roman"/>
        <family val="1"/>
      </rPr>
      <t xml:space="preserve"> de studiu din programa şcolară </t>
    </r>
  </si>
  <si>
    <t>D15-1</t>
  </si>
  <si>
    <t>D15-2</t>
  </si>
  <si>
    <t>D15-3</t>
  </si>
  <si>
    <t>D15-4</t>
  </si>
  <si>
    <t>D16-1</t>
  </si>
  <si>
    <t>D16-2</t>
  </si>
  <si>
    <t>D16-3</t>
  </si>
  <si>
    <t>D16-4</t>
  </si>
  <si>
    <t>D19-1</t>
  </si>
  <si>
    <t>D19-2</t>
  </si>
  <si>
    <r>
      <t>2</t>
    </r>
    <r>
      <rPr>
        <sz val="10"/>
        <rFont val="Times New Roman"/>
        <family val="1"/>
      </rPr>
      <t>. in majorit. struct</t>
    </r>
  </si>
  <si>
    <t>Numar elevi</t>
  </si>
  <si>
    <t>Total repetenti</t>
  </si>
  <si>
    <t>Numar grupe/ clase</t>
  </si>
  <si>
    <t>Numar copii/ elevi</t>
  </si>
  <si>
    <t>Total elevi (toate nivelurile)</t>
  </si>
  <si>
    <t>D59-4</t>
  </si>
  <si>
    <t>D60-3</t>
  </si>
  <si>
    <t>2. Liceu-ciclul inferior (certificare de nivel 2) - alte forme</t>
  </si>
  <si>
    <t>4. Liceu-ciclul superior (certificare de nivel 3) - alte forme</t>
  </si>
  <si>
    <t>Alte forme</t>
  </si>
  <si>
    <r>
      <t xml:space="preserve">România a participat </t>
    </r>
    <r>
      <rPr>
        <b/>
        <u/>
        <sz val="10"/>
        <rFont val="Times New Roman"/>
        <family val="1"/>
      </rPr>
      <t>la evaluări internaţionale</t>
    </r>
    <r>
      <rPr>
        <sz val="10"/>
        <rFont val="Times New Roman"/>
        <family val="1"/>
      </rPr>
      <t xml:space="preserve"> (</t>
    </r>
    <r>
      <rPr>
        <b/>
        <i/>
        <sz val="10"/>
        <rFont val="Times New Roman"/>
        <family val="1"/>
      </rPr>
      <t>PIRLS</t>
    </r>
    <r>
      <rPr>
        <sz val="10"/>
        <rFont val="Times New Roman"/>
        <family val="1"/>
      </rPr>
      <t xml:space="preserve"> - investigarea nivelului de înţelegere a lecturii a elevilor de clasa a IV-a; </t>
    </r>
    <r>
      <rPr>
        <b/>
        <i/>
        <sz val="10"/>
        <rFont val="Times New Roman"/>
        <family val="1"/>
      </rPr>
      <t>TIMSS</t>
    </r>
    <r>
      <rPr>
        <sz val="10"/>
        <rFont val="Times New Roman"/>
        <family val="1"/>
      </rPr>
      <t xml:space="preserve"> - investigarea achiziţiilor elevilor de clasa a VIII-a la matematică şi ştiinţe; </t>
    </r>
    <r>
      <rPr>
        <b/>
        <i/>
        <sz val="10"/>
        <rFont val="Times New Roman"/>
        <family val="1"/>
      </rPr>
      <t>PISA</t>
    </r>
    <r>
      <rPr>
        <sz val="10"/>
        <rFont val="Times New Roman"/>
        <family val="1"/>
      </rPr>
      <t xml:space="preserve"> – evaluarea capacităţii tinerilor de 15 ani de a-şi utiliza competenţele de lectură, de matematică şi de ştiinţe dobândite pe parcursul şcolarizării obligatorii).  
</t>
    </r>
    <r>
      <rPr>
        <b/>
        <sz val="12"/>
        <rFont val="Times New Roman"/>
        <family val="1"/>
      </rPr>
      <t>În legătură cu experienţa unor astfel de evaluări, vă rugăm să precizaţi dacă:</t>
    </r>
    <r>
      <rPr>
        <sz val="10"/>
        <rFont val="Times New Roman"/>
        <family val="1"/>
      </rPr>
      <t xml:space="preserve">
</t>
    </r>
  </si>
  <si>
    <t>3. 25-50%</t>
  </si>
  <si>
    <t xml:space="preserve">Nivelul de realizare a indicatorilor de performanţă, conform standardelor de acreditare şi de evaluare periodică (H.G. nr. 21/18.01.200) şi standardelor de referinţă – (H.G.1534/2008)
</t>
  </si>
  <si>
    <t>Dotarea cu  tehnologie informatică şi de comunicare.</t>
  </si>
  <si>
    <t>Nu uitaţi să salvaţi fişierul cu numele echivalent codului unitatii !</t>
  </si>
  <si>
    <t>18. Educaţie antreprenorială</t>
  </si>
  <si>
    <t>19. Informatică, IT</t>
  </si>
  <si>
    <t>20. Discipline economice</t>
  </si>
  <si>
    <t>21. Discipline de specialitate</t>
  </si>
  <si>
    <t>22. Maiştri instructori</t>
  </si>
  <si>
    <t>24. Educatoare</t>
  </si>
  <si>
    <t>25. Puericultor</t>
  </si>
  <si>
    <t>26. Alte</t>
  </si>
  <si>
    <r>
      <t xml:space="preserve">Informaţii privind </t>
    </r>
    <r>
      <rPr>
        <b/>
        <sz val="11"/>
        <rFont val="Times New Roman"/>
        <family val="1"/>
      </rPr>
      <t xml:space="preserve">directorii </t>
    </r>
    <r>
      <rPr>
        <b/>
        <i/>
        <sz val="9"/>
        <rFont val="Times New Roman"/>
        <family val="1"/>
      </rPr>
      <t>(</t>
    </r>
    <r>
      <rPr>
        <i/>
        <sz val="9"/>
        <rFont val="Times New Roman"/>
        <family val="1"/>
      </rPr>
      <t>informatiile se vor completa pentru fiecare dintre directorii din unitate</t>
    </r>
    <r>
      <rPr>
        <b/>
        <i/>
        <sz val="9"/>
        <rFont val="Times New Roman"/>
        <family val="1"/>
      </rPr>
      <t>)</t>
    </r>
    <r>
      <rPr>
        <b/>
        <sz val="9"/>
        <rFont val="Times New Roman"/>
        <family val="1"/>
      </rPr>
      <t xml:space="preserve"> :</t>
    </r>
  </si>
  <si>
    <t>Condiţii din unitate (distinct pe şcoala coordonatoare şi structuri)</t>
  </si>
  <si>
    <r>
      <t xml:space="preserve">Daca aveti biblioteca şcolară, </t>
    </r>
    <r>
      <rPr>
        <b/>
        <i/>
        <sz val="11"/>
        <color indexed="12"/>
        <rFont val="Times New Roman"/>
        <family val="1"/>
      </rPr>
      <t>cum acoperă fondul de carte nevoile unităţii</t>
    </r>
    <r>
      <rPr>
        <b/>
        <sz val="11"/>
        <rFont val="Times New Roman"/>
        <family val="1"/>
      </rPr>
      <t>?</t>
    </r>
  </si>
  <si>
    <r>
      <t xml:space="preserve">Daca aveţi biblioteca şcolară (fond de carte), cine sunt </t>
    </r>
    <r>
      <rPr>
        <b/>
        <i/>
        <sz val="11"/>
        <color indexed="12"/>
        <rFont val="Times New Roman"/>
        <family val="1"/>
      </rPr>
      <t>utilizatorii bibliotecii</t>
    </r>
    <r>
      <rPr>
        <b/>
        <sz val="11"/>
        <rFont val="Times New Roman"/>
        <family val="1"/>
      </rPr>
      <t xml:space="preserve"> ?</t>
    </r>
  </si>
  <si>
    <r>
      <t xml:space="preserve">Vă rugăm să precizaţi </t>
    </r>
    <r>
      <rPr>
        <b/>
        <u/>
        <sz val="11"/>
        <color indexed="12"/>
        <rFont val="Times New Roman"/>
        <family val="1"/>
      </rPr>
      <t>numărul de computere</t>
    </r>
    <r>
      <rPr>
        <b/>
        <sz val="11"/>
        <rFont val="Times New Roman"/>
        <family val="1"/>
      </rPr>
      <t xml:space="preserve"> din unitate, distinct din şcoala coordonatoare şi structuri, după cum urmează:</t>
    </r>
  </si>
  <si>
    <r>
      <t xml:space="preserve">Distribuţia pe grade didactice a </t>
    </r>
    <r>
      <rPr>
        <b/>
        <i/>
        <u/>
        <sz val="11"/>
        <color indexed="12"/>
        <rFont val="Times New Roman"/>
        <family val="1"/>
      </rPr>
      <t>personalului didactic angajat</t>
    </r>
    <r>
      <rPr>
        <b/>
        <sz val="11"/>
        <rFont val="Times New Roman"/>
        <family val="1"/>
      </rPr>
      <t xml:space="preserve"> în unitate </t>
    </r>
    <r>
      <rPr>
        <b/>
        <i/>
        <sz val="11"/>
        <rFont val="Times New Roman"/>
        <family val="1"/>
      </rPr>
      <t>(total şcoala coordonatoare şi structuri)</t>
    </r>
    <r>
      <rPr>
        <b/>
        <sz val="11"/>
        <rFont val="Times New Roman"/>
        <family val="1"/>
      </rPr>
      <t xml:space="preserve"> în anul şcolar curent:</t>
    </r>
  </si>
  <si>
    <r>
      <t>Referitor la cadrele didactice care predau în unitate</t>
    </r>
    <r>
      <rPr>
        <b/>
        <i/>
        <sz val="11"/>
        <rFont val="Times New Roman"/>
        <family val="1"/>
      </rPr>
      <t xml:space="preserve"> (total şcoala coordonatoare şi structuri)</t>
    </r>
    <r>
      <rPr>
        <b/>
        <sz val="11"/>
        <rFont val="Times New Roman"/>
        <family val="1"/>
      </rPr>
      <t xml:space="preserve"> în anul şcolar curent, precizaţi urmatoarele: </t>
    </r>
  </si>
  <si>
    <r>
      <t>Acoperirea normelor didactice</t>
    </r>
    <r>
      <rPr>
        <b/>
        <sz val="10.5"/>
        <rFont val="Times New Roman"/>
        <family val="1"/>
      </rPr>
      <t xml:space="preserve"> cu personal didactic angajat (</t>
    </r>
    <r>
      <rPr>
        <b/>
        <i/>
        <sz val="10.5"/>
        <rFont val="Times New Roman"/>
        <family val="1"/>
      </rPr>
      <t>total coordonatoare şi structuri</t>
    </r>
    <r>
      <rPr>
        <b/>
        <sz val="10.5"/>
        <rFont val="Times New Roman"/>
        <family val="1"/>
      </rPr>
      <t>) în anul şcolar curent:</t>
    </r>
  </si>
  <si>
    <r>
      <t>Acoperirea disciplinelor cu personal didactic titular</t>
    </r>
    <r>
      <rPr>
        <b/>
        <sz val="11"/>
        <rFont val="Times New Roman"/>
        <family val="1"/>
      </rPr>
      <t xml:space="preserve">. </t>
    </r>
    <r>
      <rPr>
        <b/>
        <sz val="10"/>
        <rFont val="Times New Roman"/>
        <family val="1"/>
      </rPr>
      <t xml:space="preserve">Pentru fiecare disciplina din tabel se va selecta una dintre variantele urmatoare. </t>
    </r>
    <r>
      <rPr>
        <b/>
        <sz val="10"/>
        <color indexed="8"/>
        <rFont val="Times New Roman"/>
        <family val="1"/>
      </rPr>
      <t xml:space="preserve">( </t>
    </r>
    <r>
      <rPr>
        <b/>
        <i/>
        <sz val="10"/>
        <color indexed="10"/>
        <rFont val="Times New Roman"/>
        <family val="1"/>
      </rPr>
      <t>Este obligatorie completarea variantei "4" pentru inexistenta in scoala a disciplinei,</t>
    </r>
    <r>
      <rPr>
        <b/>
        <i/>
        <sz val="10"/>
        <color indexed="8"/>
        <rFont val="Times New Roman"/>
        <family val="1"/>
      </rPr>
      <t xml:space="preserve"> lipsa acestei informatii conducand la interpretarea informatiei in conotatia de "lipsa de acoperire" a normei.)</t>
    </r>
  </si>
  <si>
    <r>
      <t xml:space="preserve">Vă rugăm să precizaţi </t>
    </r>
    <r>
      <rPr>
        <b/>
        <i/>
        <sz val="11"/>
        <color indexed="12"/>
        <rFont val="Times New Roman"/>
        <family val="1"/>
      </rPr>
      <t>numărul de ore de participare</t>
    </r>
    <r>
      <rPr>
        <b/>
        <sz val="11"/>
        <rFont val="Times New Roman"/>
        <family val="1"/>
      </rPr>
      <t xml:space="preserve"> a cadrelor didactice din unitate (</t>
    </r>
    <r>
      <rPr>
        <b/>
        <i/>
        <sz val="11"/>
        <rFont val="Times New Roman"/>
        <family val="1"/>
      </rPr>
      <t>total şcoală coordonatoare şi structuri)</t>
    </r>
    <r>
      <rPr>
        <b/>
        <sz val="11"/>
        <rFont val="Times New Roman"/>
        <family val="1"/>
      </rPr>
      <t xml:space="preserve"> la programe de </t>
    </r>
    <r>
      <rPr>
        <b/>
        <i/>
        <sz val="11"/>
        <color indexed="12"/>
        <rFont val="Times New Roman"/>
        <family val="1"/>
      </rPr>
      <t>formare continuă</t>
    </r>
    <r>
      <rPr>
        <b/>
        <sz val="11"/>
        <rFont val="Times New Roman"/>
        <family val="1"/>
      </rPr>
      <t xml:space="preserve"> acreditate, </t>
    </r>
    <r>
      <rPr>
        <b/>
        <sz val="11"/>
        <color indexed="10"/>
        <rFont val="Times New Roman"/>
        <family val="1"/>
      </rPr>
      <t>în anul şcolar anterior</t>
    </r>
    <r>
      <rPr>
        <b/>
        <sz val="11"/>
        <rFont val="Times New Roman"/>
        <family val="1"/>
      </rPr>
      <t xml:space="preserve">
</t>
    </r>
  </si>
  <si>
    <t>D67a-11</t>
  </si>
  <si>
    <r>
      <t xml:space="preserve">6. Numărul de elevi din învăţământul </t>
    </r>
    <r>
      <rPr>
        <b/>
        <sz val="10"/>
        <rFont val="Times New Roman"/>
        <family val="1"/>
      </rPr>
      <t>liceal, profil teoretic (IX-XII/XIII)</t>
    </r>
  </si>
  <si>
    <r>
      <t xml:space="preserve">7. Numărul de elevi din învăţământul </t>
    </r>
    <r>
      <rPr>
        <b/>
        <sz val="10"/>
        <rFont val="Times New Roman"/>
        <family val="1"/>
      </rPr>
      <t>liceal, profil tehnologic (IX-XII/XIII)</t>
    </r>
  </si>
  <si>
    <r>
      <t xml:space="preserve">11. Numărul de elevi din învăţământul </t>
    </r>
    <r>
      <rPr>
        <b/>
        <sz val="10"/>
        <rFont val="Times New Roman"/>
        <family val="1"/>
      </rPr>
      <t>postliceal</t>
    </r>
  </si>
  <si>
    <r>
      <t xml:space="preserve">8. Numărul de elevi din învăţământul </t>
    </r>
    <r>
      <rPr>
        <b/>
        <sz val="10"/>
        <rFont val="Times New Roman"/>
        <family val="1"/>
      </rPr>
      <t xml:space="preserve"> liceal, profil vocational (IX-XII/XIII)</t>
    </r>
  </si>
  <si>
    <r>
      <t xml:space="preserve">9. Numărul de elevi din învăţământul </t>
    </r>
    <r>
      <rPr>
        <b/>
        <sz val="10"/>
        <rFont val="Times New Roman"/>
        <family val="1"/>
      </rPr>
      <t>din învăţământul profesional cu durata de 2 ani după clasa a X-a</t>
    </r>
  </si>
  <si>
    <r>
      <t xml:space="preserve">10. Numărul de elevi </t>
    </r>
    <r>
      <rPr>
        <b/>
        <sz val="10"/>
        <rFont val="Times New Roman"/>
        <family val="1"/>
      </rPr>
      <t>în stagii de practică după finalizarea ciclului inferior al liceului</t>
    </r>
  </si>
  <si>
    <t>D69a-11</t>
  </si>
  <si>
    <r>
      <t xml:space="preserve">5. Numărul de elevi din învăţământul </t>
    </r>
    <r>
      <rPr>
        <b/>
        <sz val="10"/>
        <rFont val="Times New Roman"/>
        <family val="1"/>
      </rPr>
      <t xml:space="preserve"> liceal, profil vocational (IX-XII/XIII)</t>
    </r>
  </si>
  <si>
    <r>
      <t xml:space="preserve">6. Numărul de elevi din învăţământul </t>
    </r>
    <r>
      <rPr>
        <b/>
        <sz val="10"/>
        <rFont val="Times New Roman"/>
        <family val="1"/>
      </rPr>
      <t>din învăţământul profesional cu durata de 2 ani după clasa a X-a</t>
    </r>
  </si>
  <si>
    <r>
      <t xml:space="preserve">7. Numărul de elevi </t>
    </r>
    <r>
      <rPr>
        <b/>
        <sz val="10"/>
        <rFont val="Times New Roman"/>
        <family val="1"/>
      </rPr>
      <t>în stagii de practică după finalizarea ciclului inferior al liceului</t>
    </r>
  </si>
  <si>
    <t>Incarcarea este permisa numai daca nivelul este mentionat la D11</t>
  </si>
  <si>
    <t>2013-14</t>
  </si>
  <si>
    <t>Elevii cuprinsi in acest an in:</t>
  </si>
  <si>
    <r>
      <t xml:space="preserve">In cazul unitatilor cu nivel liceal, estimati ponderea elevilor cuprinsi in acest an scolar, in cei patru ani de studiu din invatamantul "cu frecvenţă- zi", </t>
    </r>
    <r>
      <rPr>
        <b/>
        <i/>
        <sz val="11"/>
        <color indexed="12"/>
        <rFont val="Times New Roman"/>
        <family val="1"/>
      </rPr>
      <t xml:space="preserve">intrati in liceu pe baza repartitiei, conform optiunii exprimate, dupa </t>
    </r>
    <r>
      <rPr>
        <b/>
        <i/>
        <u/>
        <sz val="11"/>
        <color indexed="12"/>
        <rFont val="Times New Roman"/>
        <family val="1"/>
      </rPr>
      <t>promovarea testelor nationale</t>
    </r>
    <r>
      <rPr>
        <b/>
        <sz val="11"/>
        <rFont val="Times New Roman"/>
        <family val="1"/>
      </rPr>
      <t xml:space="preserve"> la finalul clasei a VIII-a</t>
    </r>
    <r>
      <rPr>
        <b/>
        <i/>
        <sz val="11"/>
        <rFont val="Times New Roman"/>
        <family val="1"/>
      </rPr>
      <t xml:space="preserve">: </t>
    </r>
  </si>
  <si>
    <t>75-90%</t>
  </si>
  <si>
    <t>1. Învăţământ forma "cu frecvenţă-zi"</t>
  </si>
  <si>
    <t>2. Alte forme</t>
  </si>
  <si>
    <r>
      <t xml:space="preserve">
</t>
    </r>
    <r>
      <rPr>
        <b/>
        <i/>
        <u/>
        <sz val="11"/>
        <color indexed="12"/>
        <rFont val="Times New Roman"/>
        <family val="1"/>
      </rPr>
      <t>Indicaţii de completare pentru părţile  a II-a şi a IV-a (format Word)</t>
    </r>
    <r>
      <rPr>
        <b/>
        <i/>
        <u/>
        <sz val="10"/>
        <color indexed="12"/>
        <rFont val="Times New Roman"/>
        <family val="1"/>
      </rPr>
      <t xml:space="preserve">: </t>
    </r>
    <r>
      <rPr>
        <b/>
        <i/>
        <u/>
        <sz val="11"/>
        <color indexed="12"/>
        <rFont val="Times New Roman"/>
        <family val="1"/>
      </rPr>
      <t xml:space="preserve">sunt părţi descriptive, informaţia este  la decizia directorului.  </t>
    </r>
    <r>
      <rPr>
        <b/>
        <i/>
        <sz val="10"/>
        <color indexed="8"/>
        <rFont val="Times New Roman"/>
        <family val="1"/>
      </rPr>
      <t xml:space="preserve">
Cele două documente se transmit împreună, într-un fişier arhivat, la Inspectoratul Şcolar, pe adresa de corespondenţă electronică aracipraei@gmail.com
•    Pentru eficientizarea preluării  fişierelor,  atat acest fisier (in format EXCEL), cat si fisierul Word (cuprinzand partea II si a IV) vă rugăm să le </t>
    </r>
    <r>
      <rPr>
        <b/>
        <i/>
        <sz val="10"/>
        <color indexed="12"/>
        <rFont val="Times New Roman"/>
        <family val="1"/>
      </rPr>
      <t>salvaţi sub o denumire comuna, rezultata din următoarea codificare</t>
    </r>
    <r>
      <rPr>
        <b/>
        <i/>
        <sz val="10"/>
        <color indexed="8"/>
        <rFont val="Times New Roman"/>
        <family val="1"/>
      </rPr>
      <t xml:space="preserve">:  </t>
    </r>
    <r>
      <rPr>
        <b/>
        <i/>
        <sz val="11"/>
        <color indexed="10"/>
        <rFont val="Times New Roman"/>
        <family val="1"/>
      </rPr>
      <t xml:space="preserve">indicativ judeţ _cod SIRUES al unitatii 
</t>
    </r>
    <r>
      <rPr>
        <b/>
        <i/>
        <sz val="10"/>
        <color indexed="8"/>
        <rFont val="Times New Roman"/>
        <family val="1"/>
      </rPr>
      <t>(exemplu:  Şcoala gimnazială Pianu de Sus judeţul Alba, se va salva cu nume fişier:</t>
    </r>
    <r>
      <rPr>
        <b/>
        <i/>
        <sz val="11"/>
        <color indexed="8"/>
        <rFont val="Times New Roman"/>
        <family val="1"/>
      </rPr>
      <t xml:space="preserve"> </t>
    </r>
    <r>
      <rPr>
        <b/>
        <i/>
        <sz val="11"/>
        <color indexed="10"/>
        <rFont val="Times New Roman"/>
        <family val="1"/>
      </rPr>
      <t>AB_ 1102996</t>
    </r>
    <r>
      <rPr>
        <b/>
        <i/>
        <sz val="10"/>
        <color indexed="8"/>
        <rFont val="Times New Roman"/>
        <family val="1"/>
      </rPr>
      <t xml:space="preserve"> )
</t>
    </r>
    <r>
      <rPr>
        <b/>
        <i/>
        <sz val="6"/>
        <color indexed="8"/>
        <rFont val="Times New Roman"/>
        <family val="1"/>
      </rPr>
      <t xml:space="preserve">
</t>
    </r>
    <r>
      <rPr>
        <b/>
        <i/>
        <sz val="10"/>
        <color indexed="8"/>
        <rFont val="Times New Roman"/>
        <family val="1"/>
      </rPr>
      <t xml:space="preserve">•   Pentru situaţiile în care </t>
    </r>
    <r>
      <rPr>
        <b/>
        <i/>
        <u/>
        <sz val="10"/>
        <color indexed="8"/>
        <rFont val="Times New Roman"/>
        <family val="1"/>
      </rPr>
      <t>nu se cunoaşte codul SIRUES</t>
    </r>
    <r>
      <rPr>
        <b/>
        <i/>
        <sz val="10"/>
        <color indexed="8"/>
        <rFont val="Times New Roman"/>
        <family val="1"/>
      </rPr>
      <t xml:space="preserve">, în locul acestuia  utilizaţi pentru salvare </t>
    </r>
    <r>
      <rPr>
        <b/>
        <i/>
        <sz val="10"/>
        <color indexed="12"/>
        <rFont val="Times New Roman"/>
        <family val="1"/>
      </rPr>
      <t>denumirea unităţii scrisă cu caractere mici şi fără diacritice</t>
    </r>
    <r>
      <rPr>
        <b/>
        <i/>
        <sz val="10"/>
        <color indexed="8"/>
        <rFont val="Times New Roman"/>
        <family val="1"/>
      </rPr>
      <t xml:space="preserve">.
(exemplu:  Şcoala gimnazială Pianu de Sus judeţul Alba, se va salva cu numele de fişier: </t>
    </r>
    <r>
      <rPr>
        <b/>
        <i/>
        <sz val="11"/>
        <color indexed="10"/>
        <rFont val="Times New Roman"/>
        <family val="1"/>
      </rPr>
      <t>AB_scoala gimnaziala pianu de sus</t>
    </r>
    <r>
      <rPr>
        <b/>
        <i/>
        <sz val="10"/>
        <color indexed="8"/>
        <rFont val="Times New Roman"/>
        <family val="1"/>
      </rPr>
      <t xml:space="preserve">)
</t>
    </r>
    <r>
      <rPr>
        <b/>
        <i/>
        <sz val="8"/>
        <color indexed="8"/>
        <rFont val="Times New Roman"/>
        <family val="1"/>
      </rPr>
      <t xml:space="preserve">
</t>
    </r>
    <r>
      <rPr>
        <b/>
        <i/>
        <sz val="14"/>
        <color indexed="12"/>
        <rFont val="Times New Roman"/>
        <family val="1"/>
      </rPr>
      <t xml:space="preserve">NU UITATI SA SALVATI FISIERUL UTILIZAND CODUL UNITATII DVS.! 
</t>
    </r>
    <r>
      <rPr>
        <b/>
        <i/>
        <sz val="14"/>
        <color indexed="10"/>
        <rFont val="Times New Roman"/>
        <family val="1"/>
      </rPr>
      <t>Date fiind procedurile automate de preluare, fişierele salavate cu o altă denumire decât forma indicată nu vor fi luate în considerare!</t>
    </r>
    <r>
      <rPr>
        <b/>
        <i/>
        <sz val="8"/>
        <color indexed="8"/>
        <rFont val="Times New Roman"/>
        <family val="1"/>
      </rPr>
      <t xml:space="preserve">
</t>
    </r>
  </si>
  <si>
    <r>
      <t>2.</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în cadrul normei didactice</t>
    </r>
  </si>
  <si>
    <r>
      <t>3.</t>
    </r>
    <r>
      <rPr>
        <sz val="10"/>
        <rFont val="Times New Roman"/>
        <family val="1"/>
      </rPr>
      <t xml:space="preserve"> Numărul </t>
    </r>
    <r>
      <rPr>
        <sz val="10"/>
        <color indexed="8"/>
        <rFont val="Times New Roman"/>
        <family val="1"/>
      </rPr>
      <t xml:space="preserve">de </t>
    </r>
    <r>
      <rPr>
        <b/>
        <sz val="10"/>
        <color indexed="8"/>
        <rFont val="Times New Roman"/>
        <family val="1"/>
      </rPr>
      <t>norme acoperite cu personalul şcolii la plata cu ora</t>
    </r>
  </si>
  <si>
    <r>
      <t xml:space="preserve">Prezenţa </t>
    </r>
    <r>
      <rPr>
        <b/>
        <i/>
        <sz val="11"/>
        <color indexed="12"/>
        <rFont val="Times New Roman"/>
        <family val="1"/>
      </rPr>
      <t>mijloacelor de transport</t>
    </r>
    <r>
      <rPr>
        <b/>
        <sz val="11"/>
        <color indexed="12"/>
        <rFont val="Times New Roman"/>
        <family val="1"/>
      </rPr>
      <t xml:space="preserve"> </t>
    </r>
    <r>
      <rPr>
        <b/>
        <sz val="11"/>
        <rFont val="Times New Roman"/>
        <family val="1"/>
      </rPr>
      <t xml:space="preserve">pentru deplasarea domiciliu-şcoală a cadrelor didactice şi elevilor </t>
    </r>
    <r>
      <rPr>
        <b/>
        <sz val="10"/>
        <color indexed="8"/>
        <rFont val="Times New Roman"/>
        <family val="1"/>
      </rPr>
      <t>(se vor prezenta condiţiile de acces atât pentru elevii din şcoala coordonatoare, cât şi pentru elevii din unităţile subordonate; se vor menţiona toate situaţiile existente):</t>
    </r>
  </si>
  <si>
    <r>
      <t xml:space="preserve">Apreciaţi nivelul de dotare în ce priveşte </t>
    </r>
    <r>
      <rPr>
        <b/>
        <i/>
        <sz val="11"/>
        <color indexed="12"/>
        <rFont val="Times New Roman"/>
        <family val="1"/>
      </rPr>
      <t>resursele materiale şi mijloacele de învăţământ</t>
    </r>
    <r>
      <rPr>
        <b/>
        <sz val="11"/>
        <rFont val="Times New Roman"/>
        <family val="1"/>
      </rPr>
      <t xml:space="preserve"> necesare procesului didactic din unitate:</t>
    </r>
  </si>
  <si>
    <t>D64</t>
  </si>
  <si>
    <t>D65</t>
  </si>
  <si>
    <t>D66</t>
  </si>
  <si>
    <t>D67</t>
  </si>
  <si>
    <t>D62</t>
  </si>
  <si>
    <t>P33</t>
  </si>
  <si>
    <t>B02 rezultatele învăţării</t>
  </si>
  <si>
    <t>D04a</t>
  </si>
  <si>
    <t>D04b</t>
  </si>
  <si>
    <r>
      <t>Ş</t>
    </r>
    <r>
      <rPr>
        <b/>
        <sz val="11"/>
        <color indexed="8"/>
        <rFont val="Times New Roman"/>
        <family val="1"/>
      </rPr>
      <t xml:space="preserve">coala dvs. sau structurile coordonate sunt situate într-o </t>
    </r>
    <r>
      <rPr>
        <b/>
        <sz val="11"/>
        <color indexed="12"/>
        <rFont val="Times New Roman"/>
        <family val="1"/>
      </rPr>
      <t>zonă dezavantajată</t>
    </r>
    <r>
      <rPr>
        <b/>
        <sz val="11"/>
        <color indexed="8"/>
        <rFont val="Times New Roman"/>
        <family val="1"/>
      </rPr>
      <t xml:space="preserve"> :</t>
    </r>
  </si>
  <si>
    <t>D11-7</t>
  </si>
  <si>
    <r>
      <t xml:space="preserve">În cazul </t>
    </r>
    <r>
      <rPr>
        <b/>
        <i/>
        <sz val="11"/>
        <color indexed="12"/>
        <rFont val="Times New Roman"/>
        <family val="1"/>
      </rPr>
      <t>filierei tehnologice, precizaţi profilurile de formare profesională din unitate:</t>
    </r>
  </si>
  <si>
    <t>D12a</t>
  </si>
  <si>
    <r>
      <t>1.</t>
    </r>
    <r>
      <rPr>
        <sz val="10"/>
        <color indexed="8"/>
        <rFont val="Times New Roman"/>
        <family val="1"/>
      </rPr>
      <t xml:space="preserve"> profil tehnic</t>
    </r>
  </si>
  <si>
    <r>
      <t>2</t>
    </r>
    <r>
      <rPr>
        <sz val="10"/>
        <color indexed="8"/>
        <rFont val="Times New Roman"/>
        <family val="1"/>
      </rPr>
      <t>. profil servicii</t>
    </r>
  </si>
  <si>
    <r>
      <t>3.</t>
    </r>
    <r>
      <rPr>
        <sz val="10"/>
        <color indexed="8"/>
        <rFont val="Times New Roman"/>
        <family val="1"/>
      </rPr>
      <t xml:space="preserve"> profil resurse naturale şi protecţia mediului</t>
    </r>
  </si>
  <si>
    <t>D12a-1</t>
  </si>
  <si>
    <t>D12a-2</t>
  </si>
  <si>
    <t>D12b</t>
  </si>
  <si>
    <r>
      <t xml:space="preserve">În cazul </t>
    </r>
    <r>
      <rPr>
        <b/>
        <i/>
        <sz val="11"/>
        <color indexed="12"/>
        <rFont val="Times New Roman"/>
        <family val="1"/>
      </rPr>
      <t>filierei vocaţionale, precizaţi profilurile de formare vocaţionala din unitate:</t>
    </r>
  </si>
  <si>
    <r>
      <t>1.</t>
    </r>
    <r>
      <rPr>
        <sz val="10"/>
        <color indexed="8"/>
        <rFont val="Times New Roman"/>
        <family val="1"/>
      </rPr>
      <t xml:space="preserve"> profil artistic</t>
    </r>
  </si>
  <si>
    <r>
      <t>2</t>
    </r>
    <r>
      <rPr>
        <sz val="10"/>
        <color indexed="8"/>
        <rFont val="Times New Roman"/>
        <family val="1"/>
      </rPr>
      <t>. profil pedagogic</t>
    </r>
  </si>
  <si>
    <r>
      <t>3.</t>
    </r>
    <r>
      <rPr>
        <sz val="10"/>
        <color indexed="8"/>
        <rFont val="Times New Roman"/>
        <family val="1"/>
      </rPr>
      <t xml:space="preserve"> profil sportiv</t>
    </r>
  </si>
  <si>
    <r>
      <t>4</t>
    </r>
    <r>
      <rPr>
        <sz val="10"/>
        <color indexed="8"/>
        <rFont val="Times New Roman"/>
        <family val="1"/>
      </rPr>
      <t>. profil teologic</t>
    </r>
  </si>
  <si>
    <r>
      <t>5.</t>
    </r>
    <r>
      <rPr>
        <sz val="10"/>
        <color indexed="8"/>
        <rFont val="Times New Roman"/>
        <family val="1"/>
      </rPr>
      <t xml:space="preserve"> profil militar</t>
    </r>
  </si>
  <si>
    <r>
      <t xml:space="preserve">În cazul </t>
    </r>
    <r>
      <rPr>
        <b/>
        <i/>
        <sz val="11"/>
        <color indexed="12"/>
        <rFont val="Times New Roman"/>
        <family val="1"/>
      </rPr>
      <t>filierei teoretice, precizaţi profilurile de formare din unitate:</t>
    </r>
  </si>
  <si>
    <r>
      <t>1.</t>
    </r>
    <r>
      <rPr>
        <sz val="10"/>
        <color indexed="8"/>
        <rFont val="Times New Roman"/>
        <family val="1"/>
      </rPr>
      <t xml:space="preserve"> profil umanist</t>
    </r>
  </si>
  <si>
    <r>
      <t>2</t>
    </r>
    <r>
      <rPr>
        <sz val="10"/>
        <color indexed="8"/>
        <rFont val="Times New Roman"/>
        <family val="1"/>
      </rPr>
      <t>. profil real</t>
    </r>
  </si>
  <si>
    <t>D12c</t>
  </si>
  <si>
    <t>D12b-1</t>
  </si>
  <si>
    <t>D12b-2</t>
  </si>
  <si>
    <t>D12b-3</t>
  </si>
  <si>
    <t>D12c-1</t>
  </si>
  <si>
    <t>D12c-2</t>
  </si>
  <si>
    <t>D12c-3</t>
  </si>
  <si>
    <t>D12c-4</t>
  </si>
  <si>
    <t>D12c-5</t>
  </si>
  <si>
    <t>D17-7</t>
  </si>
  <si>
    <t>D17-8</t>
  </si>
  <si>
    <r>
      <t xml:space="preserve">8. Numărul de elevi din învăţământul </t>
    </r>
    <r>
      <rPr>
        <b/>
        <sz val="10"/>
        <rFont val="Times New Roman"/>
        <family val="1"/>
      </rPr>
      <t>postliceal</t>
    </r>
  </si>
  <si>
    <t>D18-7</t>
  </si>
  <si>
    <t>D18-8</t>
  </si>
  <si>
    <t>D22a</t>
  </si>
  <si>
    <t>Profil umanist</t>
  </si>
  <si>
    <t>1. Filologie</t>
  </si>
  <si>
    <t>2. Ştiinţe sociale</t>
  </si>
  <si>
    <t>Profil real</t>
  </si>
  <si>
    <t>D22a-1</t>
  </si>
  <si>
    <t>D22b</t>
  </si>
  <si>
    <t>D22a-2</t>
  </si>
  <si>
    <t>D22c</t>
  </si>
  <si>
    <t>D22d</t>
  </si>
  <si>
    <t>D22c-1</t>
  </si>
  <si>
    <t>D22c-2</t>
  </si>
  <si>
    <t>3. Matematică–informatică</t>
  </si>
  <si>
    <t>4. Ştiinţe ale naturii</t>
  </si>
  <si>
    <t>D22a-3</t>
  </si>
  <si>
    <t>D22a-4</t>
  </si>
  <si>
    <t>D22b-1</t>
  </si>
  <si>
    <t>D22b-2</t>
  </si>
  <si>
    <t>D22b-3</t>
  </si>
  <si>
    <t>D22b-4</t>
  </si>
  <si>
    <t>Filiera teoretica</t>
  </si>
  <si>
    <t>Filiera tehnologica</t>
  </si>
  <si>
    <r>
      <t xml:space="preserve">Precizaţi numărul de clase si elevi din </t>
    </r>
    <r>
      <rPr>
        <b/>
        <sz val="11"/>
        <color indexed="12"/>
        <rFont val="Times New Roman"/>
        <family val="1"/>
      </rPr>
      <t>învăţământul „cu frecvenţă - zi”</t>
    </r>
  </si>
  <si>
    <r>
      <t>P</t>
    </r>
    <r>
      <rPr>
        <b/>
        <sz val="11"/>
        <rFont val="Times New Roman"/>
        <family val="1"/>
      </rPr>
      <t xml:space="preserve">recizaţi </t>
    </r>
    <r>
      <rPr>
        <b/>
        <i/>
        <sz val="11"/>
        <color indexed="12"/>
        <rFont val="Times New Roman"/>
        <family val="1"/>
      </rPr>
      <t>numărul de clase si elevi</t>
    </r>
    <r>
      <rPr>
        <b/>
        <sz val="11"/>
        <rFont val="Times New Roman"/>
        <family val="1"/>
      </rPr>
      <t xml:space="preserve"> cuprinsi in </t>
    </r>
    <r>
      <rPr>
        <b/>
        <i/>
        <sz val="11"/>
        <color indexed="12"/>
        <rFont val="Times New Roman"/>
        <family val="1"/>
      </rPr>
      <t xml:space="preserve">alte forme </t>
    </r>
    <r>
      <rPr>
        <b/>
        <sz val="11"/>
        <rFont val="Times New Roman"/>
        <family val="1"/>
      </rPr>
      <t>de învăţământ decat cel  „cu frecvenţă - zi”</t>
    </r>
  </si>
  <si>
    <r>
      <t>Precizaţi numărul de clase şi de elevi din învăţământul „</t>
    </r>
    <r>
      <rPr>
        <b/>
        <sz val="11"/>
        <color indexed="12"/>
        <rFont val="Times New Roman"/>
        <family val="1"/>
      </rPr>
      <t>cu frecvenţă - zi</t>
    </r>
    <r>
      <rPr>
        <b/>
        <sz val="11"/>
        <rFont val="Times New Roman"/>
        <family val="1"/>
      </rPr>
      <t xml:space="preserve">” </t>
    </r>
  </si>
  <si>
    <t>1.fabricarea produselor din lemn</t>
  </si>
  <si>
    <t>2.electronică automatizări</t>
  </si>
  <si>
    <t>3.producţie media</t>
  </si>
  <si>
    <t xml:space="preserve">4.construcţii instalaţii şi lucrări publice </t>
  </si>
  <si>
    <t>5.mecanică</t>
  </si>
  <si>
    <t>6.electric</t>
  </si>
  <si>
    <t>7.industrie textilă şi pielărie</t>
  </si>
  <si>
    <t>8.materiale de construcţii</t>
  </si>
  <si>
    <t>9.electromecanică</t>
  </si>
  <si>
    <t>10.chimie industrială</t>
  </si>
  <si>
    <t>11.tehnici poligrafice</t>
  </si>
  <si>
    <t>12.turism şi alimentaţie</t>
  </si>
  <si>
    <t>13.economic</t>
  </si>
  <si>
    <t>14.comert</t>
  </si>
  <si>
    <t>15.estetica şi igiena corpului omenesc</t>
  </si>
  <si>
    <t>16.agricultură</t>
  </si>
  <si>
    <t>17.silvicultură</t>
  </si>
  <si>
    <t>18.protecţia mediului</t>
  </si>
  <si>
    <t>19.industrie alimentară</t>
  </si>
  <si>
    <t>D23a</t>
  </si>
  <si>
    <t>D23b</t>
  </si>
  <si>
    <t>D23a-1</t>
  </si>
  <si>
    <t>D23a-2</t>
  </si>
  <si>
    <t>D23a-3</t>
  </si>
  <si>
    <t>D23a-4</t>
  </si>
  <si>
    <t>D23a-5</t>
  </si>
  <si>
    <t>D23a-6</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</si>
  <si>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 xml:space="preserve">la stagiile de practică după finalizarea ciclului inferior al liceului </t>
    </r>
  </si>
  <si>
    <t>D23b-1</t>
  </si>
  <si>
    <t>D23b-2</t>
  </si>
  <si>
    <t>D23b-3</t>
  </si>
  <si>
    <t>D23b-4</t>
  </si>
  <si>
    <t>D23b-5</t>
  </si>
  <si>
    <t>D23c</t>
  </si>
  <si>
    <t>D23d</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</si>
  <si>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postliceală</t>
    </r>
  </si>
  <si>
    <t>13.comert</t>
  </si>
  <si>
    <t>14.estetica şi igiena corpului omenesc</t>
  </si>
  <si>
    <t>15.agricultură</t>
  </si>
  <si>
    <t>16.silvicultură</t>
  </si>
  <si>
    <t>17.industrie alimentară</t>
  </si>
  <si>
    <t>1.mecanică</t>
  </si>
  <si>
    <t>2.informatică</t>
  </si>
  <si>
    <t>3.electronică  automatizări</t>
  </si>
  <si>
    <t>4.energetică</t>
  </si>
  <si>
    <t>5.construcţii, instalaţii şi lucrări publice</t>
  </si>
  <si>
    <t>6.transporturi</t>
  </si>
  <si>
    <t>7.fabricarea produselor din lemn</t>
  </si>
  <si>
    <t>8.silvicultură</t>
  </si>
  <si>
    <t>9.agricultură</t>
  </si>
  <si>
    <t>10.industrie alimentară</t>
  </si>
  <si>
    <t>11.protecţia mediului</t>
  </si>
  <si>
    <t>12.servicii</t>
  </si>
  <si>
    <t>13.comerţ</t>
  </si>
  <si>
    <t>14.turism şi alimentaţie</t>
  </si>
  <si>
    <t>15.textile-pielărie</t>
  </si>
  <si>
    <t>16.producţie media</t>
  </si>
  <si>
    <t>17.economic</t>
  </si>
  <si>
    <t>18.estetica şi igiena corpului omenesc</t>
  </si>
  <si>
    <t>19.sănătate şi asistenţă pedagogică</t>
  </si>
  <si>
    <t>20.sportiv</t>
  </si>
  <si>
    <t>D23d-1</t>
  </si>
  <si>
    <t>D23d-2</t>
  </si>
  <si>
    <t>D23d-3</t>
  </si>
  <si>
    <r>
      <t>Precizaţi numărul de clase şi de elevi din învăţământul „</t>
    </r>
    <r>
      <rPr>
        <b/>
        <sz val="11"/>
        <color indexed="12"/>
        <rFont val="Times New Roman"/>
        <family val="1"/>
      </rPr>
      <t>cu frecvenţă - zi</t>
    </r>
    <r>
      <rPr>
        <b/>
        <sz val="11"/>
        <rFont val="Times New Roman"/>
        <family val="1"/>
      </rPr>
      <t xml:space="preserve">” din unitate, </t>
    </r>
    <r>
      <rPr>
        <b/>
        <i/>
        <sz val="11"/>
        <color indexed="12"/>
        <rFont val="Times New Roman"/>
        <family val="1"/>
      </rPr>
      <t>la şcoala de maiştrii</t>
    </r>
  </si>
  <si>
    <t>D23e</t>
  </si>
  <si>
    <t>1.mecanic</t>
  </si>
  <si>
    <t>2.electric</t>
  </si>
  <si>
    <t>3.chimie</t>
  </si>
  <si>
    <t>4.minier, petrol şi gaze</t>
  </si>
  <si>
    <t>5.energetic</t>
  </si>
  <si>
    <t>6.metalurgie</t>
  </si>
  <si>
    <t>7.materiale de construcţii</t>
  </si>
  <si>
    <t>8.construcţii, instalaţii şi lucrări publice</t>
  </si>
  <si>
    <t>9.fabricarea produselor din  lemn</t>
  </si>
  <si>
    <t>10.transporturi</t>
  </si>
  <si>
    <t>11.textile-pielărie</t>
  </si>
  <si>
    <t>12.industria alimentară</t>
  </si>
  <si>
    <t>13. agricultură</t>
  </si>
  <si>
    <t>D23e-1</t>
  </si>
  <si>
    <t>D23e-2</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</si>
  <si>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postliceală</t>
    </r>
  </si>
  <si>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 xml:space="preserve"> învăţământul liceal profil tehnologic</t>
    </r>
  </si>
  <si>
    <t xml:space="preserve"> 2.informatică</t>
  </si>
  <si>
    <r>
      <t>Precizaţi numărul de clase şi de elevi din învăţământul „</t>
    </r>
    <r>
      <rPr>
        <b/>
        <sz val="11"/>
        <color indexed="12"/>
        <rFont val="Times New Roman"/>
        <family val="1"/>
      </rPr>
      <t>cu frecvenţă - seral</t>
    </r>
    <r>
      <rPr>
        <b/>
        <sz val="11"/>
        <rFont val="Times New Roman"/>
        <family val="1"/>
      </rPr>
      <t xml:space="preserve">” din unitate, </t>
    </r>
    <r>
      <rPr>
        <b/>
        <i/>
        <sz val="11"/>
        <color indexed="12"/>
        <rFont val="Times New Roman"/>
        <family val="1"/>
      </rPr>
      <t>la şcoala de maiştrii</t>
    </r>
  </si>
  <si>
    <t>Filiera vocationala</t>
  </si>
  <si>
    <t>Profil artistic</t>
  </si>
  <si>
    <t>1. Arhitectură</t>
  </si>
  <si>
    <t>2. Arte ambientale şi design</t>
  </si>
  <si>
    <t>3. Arte plastice şi decorative</t>
  </si>
  <si>
    <t>4. Muzică</t>
  </si>
  <si>
    <t>5. Coregrafie</t>
  </si>
  <si>
    <t>6. Arta actorului</t>
  </si>
  <si>
    <t>1. Învăţător-educatoare</t>
  </si>
  <si>
    <t>2. Bibliotecar-documentarist</t>
  </si>
  <si>
    <t>3. Instructor-animator</t>
  </si>
  <si>
    <t>4. Instructor pentru activităţi extraşcolare</t>
  </si>
  <si>
    <t>5. Pedagog şcolar</t>
  </si>
  <si>
    <t>Profil sportiv</t>
  </si>
  <si>
    <t>Profil teologic</t>
  </si>
  <si>
    <t>Profil militar</t>
  </si>
  <si>
    <t>2. Matematică–informatică</t>
  </si>
  <si>
    <t>1. Ştiinţe sociale</t>
  </si>
  <si>
    <t>D21a</t>
  </si>
  <si>
    <t>D21a-1</t>
  </si>
  <si>
    <t>D21a-2</t>
  </si>
  <si>
    <t>D21a-3</t>
  </si>
  <si>
    <t>D21a-4</t>
  </si>
  <si>
    <t>D21b</t>
  </si>
  <si>
    <t>D21b-1</t>
  </si>
  <si>
    <t>D21b-2</t>
  </si>
  <si>
    <t>D21b-3</t>
  </si>
  <si>
    <t>D21b-4</t>
  </si>
  <si>
    <t>D22a-5</t>
  </si>
  <si>
    <t>D22a-6</t>
  </si>
  <si>
    <t>D22a-7</t>
  </si>
  <si>
    <t>D22a-8</t>
  </si>
  <si>
    <t>D22a-9</t>
  </si>
  <si>
    <t>D22a-10</t>
  </si>
  <si>
    <t>D22a-11</t>
  </si>
  <si>
    <t>D22a-12</t>
  </si>
  <si>
    <t>D22a-13</t>
  </si>
  <si>
    <t>D22a-14</t>
  </si>
  <si>
    <t>D22a-15</t>
  </si>
  <si>
    <t>D22a-16</t>
  </si>
  <si>
    <t>D22a-17</t>
  </si>
  <si>
    <t>D22a-18</t>
  </si>
  <si>
    <t>D22a-19</t>
  </si>
  <si>
    <t>D22b-5</t>
  </si>
  <si>
    <t>D22b-6</t>
  </si>
  <si>
    <t>D22b-7</t>
  </si>
  <si>
    <t>D22b-8</t>
  </si>
  <si>
    <t>D22b-9</t>
  </si>
  <si>
    <t>D22b-10</t>
  </si>
  <si>
    <t>D22b-11</t>
  </si>
  <si>
    <t>D22b-12</t>
  </si>
  <si>
    <t>D22b-13</t>
  </si>
  <si>
    <t>D22b-14</t>
  </si>
  <si>
    <t>D22b-15</t>
  </si>
  <si>
    <t>D22b-16</t>
  </si>
  <si>
    <t>D22b-17</t>
  </si>
  <si>
    <t>D22c-3</t>
  </si>
  <si>
    <t>D22c-4</t>
  </si>
  <si>
    <t>D22c-5</t>
  </si>
  <si>
    <t>D22c-6</t>
  </si>
  <si>
    <t>D22c-7</t>
  </si>
  <si>
    <t>D22c-8</t>
  </si>
  <si>
    <t>D22c-9</t>
  </si>
  <si>
    <t>D22c-10</t>
  </si>
  <si>
    <t>D22c-11</t>
  </si>
  <si>
    <t>D22c-12</t>
  </si>
  <si>
    <t>D22c-13</t>
  </si>
  <si>
    <t>D22c-14</t>
  </si>
  <si>
    <t>D22c-15</t>
  </si>
  <si>
    <t>D22c-16</t>
  </si>
  <si>
    <t>D22c-17</t>
  </si>
  <si>
    <t>D22d-1</t>
  </si>
  <si>
    <t>D22d-2</t>
  </si>
  <si>
    <t>D22d-3</t>
  </si>
  <si>
    <t>D22d-4</t>
  </si>
  <si>
    <t>D22d-5</t>
  </si>
  <si>
    <t>D22d-6</t>
  </si>
  <si>
    <t>D22d-7</t>
  </si>
  <si>
    <t>D22d-8</t>
  </si>
  <si>
    <t>D22d-9</t>
  </si>
  <si>
    <t>D22d-10</t>
  </si>
  <si>
    <t>D22d-11</t>
  </si>
  <si>
    <t>D22d-12</t>
  </si>
  <si>
    <t>D22d-13</t>
  </si>
  <si>
    <t>D22d-14</t>
  </si>
  <si>
    <t>D22d-15</t>
  </si>
  <si>
    <t>D22d-16</t>
  </si>
  <si>
    <t>D22d-17</t>
  </si>
  <si>
    <t>D22d-18</t>
  </si>
  <si>
    <t>D22d-19</t>
  </si>
  <si>
    <t>D22d-20</t>
  </si>
  <si>
    <t>D22e</t>
  </si>
  <si>
    <t>D22e-1</t>
  </si>
  <si>
    <t>D22e-2</t>
  </si>
  <si>
    <t>D22e-3</t>
  </si>
  <si>
    <t>D22e-4</t>
  </si>
  <si>
    <t>D22e-5</t>
  </si>
  <si>
    <t>D22e-6</t>
  </si>
  <si>
    <t>D22e-7</t>
  </si>
  <si>
    <t>D22e-8</t>
  </si>
  <si>
    <t>D22e-9</t>
  </si>
  <si>
    <t>D22e-10</t>
  </si>
  <si>
    <t>D22e-11</t>
  </si>
  <si>
    <t>D22e-12</t>
  </si>
  <si>
    <t>D22e-13</t>
  </si>
  <si>
    <t>D22f</t>
  </si>
  <si>
    <t>D22g</t>
  </si>
  <si>
    <t>D22h</t>
  </si>
  <si>
    <t>Profil pedagogic</t>
  </si>
  <si>
    <t>1. teologic ortodox</t>
  </si>
  <si>
    <t>2. patrimoniu cultural</t>
  </si>
  <si>
    <t>3. alte culte teologice</t>
  </si>
  <si>
    <r>
      <t xml:space="preserve">2. în </t>
    </r>
    <r>
      <rPr>
        <b/>
        <i/>
        <sz val="10"/>
        <color indexed="12"/>
        <rFont val="Times New Roman"/>
        <family val="1"/>
      </rPr>
      <t>şcoală</t>
    </r>
    <r>
      <rPr>
        <b/>
        <sz val="10"/>
        <rFont val="Times New Roman"/>
        <family val="1"/>
      </rPr>
      <t xml:space="preserve"> (începând cu învăţământul primar) există clase cu predare simultană</t>
    </r>
  </si>
  <si>
    <t>1. Elevii din clasa a IX-a</t>
  </si>
  <si>
    <t>sub 25%</t>
  </si>
  <si>
    <t>25-50%</t>
  </si>
  <si>
    <t>50-75%</t>
  </si>
  <si>
    <t>peste 90%</t>
  </si>
  <si>
    <t>2. Elevii din clasa a X-a</t>
  </si>
  <si>
    <t>3. Elevii din clasa a XI-a</t>
  </si>
  <si>
    <t>4. Elevii din clasa a XII-a</t>
  </si>
  <si>
    <t>D27-4</t>
  </si>
  <si>
    <t>D28-1</t>
  </si>
  <si>
    <t>D28-2</t>
  </si>
  <si>
    <t>D28-3</t>
  </si>
  <si>
    <t>D28-4</t>
  </si>
  <si>
    <t>D29-1</t>
  </si>
  <si>
    <t>D29-2</t>
  </si>
  <si>
    <t>D29-3</t>
  </si>
  <si>
    <t>D30-1</t>
  </si>
  <si>
    <t>D30-2</t>
  </si>
  <si>
    <t>D30-3</t>
  </si>
  <si>
    <t>D32a</t>
  </si>
  <si>
    <t>D33</t>
  </si>
  <si>
    <r>
      <t xml:space="preserve">In unitate este organizat </t>
    </r>
    <r>
      <rPr>
        <b/>
        <i/>
        <sz val="11"/>
        <color indexed="12"/>
        <rFont val="Times New Roman"/>
        <family val="1"/>
      </rPr>
      <t>program "After-school"</t>
    </r>
  </si>
  <si>
    <r>
      <t xml:space="preserve">Informatii </t>
    </r>
    <r>
      <rPr>
        <b/>
        <i/>
        <sz val="11"/>
        <color indexed="8"/>
        <rFont val="Times New Roman"/>
        <family val="1"/>
      </rPr>
      <t xml:space="preserve">suplimentare privind </t>
    </r>
    <r>
      <rPr>
        <b/>
        <i/>
        <sz val="11"/>
        <color indexed="12"/>
        <rFont val="Times New Roman"/>
        <family val="1"/>
      </rPr>
      <t>clasa pregatitoare</t>
    </r>
    <r>
      <rPr>
        <b/>
        <sz val="11"/>
        <color indexed="8"/>
        <rFont val="Times New Roman"/>
        <family val="1"/>
      </rPr>
      <t xml:space="preserve">: </t>
    </r>
  </si>
  <si>
    <t>B03 Activitatea de cercetare ştiinţifică sau metodică, după caz</t>
  </si>
  <si>
    <t>B04 Activitatea financiară a organizaţiei</t>
  </si>
  <si>
    <t>Evaluarea  rezultatelor şcolare</t>
  </si>
  <si>
    <t>Evaluarea rezultatelor la activităţile extracurriculare  (extra-clasă şi extra-şcolare)</t>
  </si>
  <si>
    <t>Activitatea ştiinţifică</t>
  </si>
  <si>
    <t>Activitatea metodică a cadrelor didactice</t>
  </si>
  <si>
    <t>Constituirea bugetului şcolii</t>
  </si>
  <si>
    <t>Execuţia bugetară</t>
  </si>
  <si>
    <t>C. MANAGEMENTUL CALITĂŢII</t>
  </si>
  <si>
    <t>C01 Strategii şi proceduri pentru asigurarea calităţii</t>
  </si>
  <si>
    <t>P34</t>
  </si>
  <si>
    <t>P35</t>
  </si>
  <si>
    <t>P36</t>
  </si>
  <si>
    <t xml:space="preserve">Existenţa şi aplicarea procedurilor de autoevaluare instituţională </t>
  </si>
  <si>
    <t>Existenţa şi aplicarea procedurilor interne de asigurare a calităţii</t>
  </si>
  <si>
    <t>Dezvoltarea profesională a personalului</t>
  </si>
  <si>
    <t>C02 Proceduri privind iniţierea, monitorizarea şi revizuirea periodică a programelor şi activităţilor desfăşurate</t>
  </si>
  <si>
    <t>Revizuirea ofertei educaţionale şi a proiectului de dezvoltare</t>
  </si>
  <si>
    <t>P37</t>
  </si>
  <si>
    <t>C03 Proceduri obiective şi transparente de evaluare a rezultatelor învăţării</t>
  </si>
  <si>
    <t>P38</t>
  </si>
  <si>
    <t>Existenţa şi aplicarea procedurilor de optimizare a evaluării învăţării</t>
  </si>
  <si>
    <t>C04 Proceduri de evaluare periodică a calităţii corpului profesoral</t>
  </si>
  <si>
    <t>P39</t>
  </si>
  <si>
    <t>Evaluarea calităţii activităţii corpului profesoral</t>
  </si>
  <si>
    <t>C05 Accesibilitatea resurselor adecvate învăţării</t>
  </si>
  <si>
    <t>P40</t>
  </si>
  <si>
    <t>C06 Baza de date actualizată sistematic, referitoare la asigurarea internă a calităţii</t>
  </si>
  <si>
    <t>P41</t>
  </si>
  <si>
    <t>Constituirea bazei de date a unităţii de învăţământ</t>
  </si>
  <si>
    <t xml:space="preserve">4. unitate de învăţământ special </t>
  </si>
  <si>
    <t>D20-3</t>
  </si>
  <si>
    <t>D20-4</t>
  </si>
  <si>
    <t>D20-5</t>
  </si>
  <si>
    <t>D20-6</t>
  </si>
  <si>
    <t>Total elevi CES unitate</t>
  </si>
  <si>
    <r>
      <t xml:space="preserve">În ce priveşte utilizarea computerelor în procesul de învăţământ, vă rugăm să estimaţi </t>
    </r>
    <r>
      <rPr>
        <b/>
        <i/>
        <sz val="11"/>
        <color indexed="12"/>
        <rFont val="Times New Roman"/>
        <family val="1"/>
      </rPr>
      <t xml:space="preserve">gradul de utilizare efectivă a calculatoarelor, în raport cu numărul planificat de ore </t>
    </r>
    <r>
      <rPr>
        <b/>
        <sz val="11"/>
        <rFont val="Times New Roman"/>
        <family val="1"/>
      </rPr>
      <t>:</t>
    </r>
  </si>
  <si>
    <r>
      <t xml:space="preserve">Precizaţi cuantumul </t>
    </r>
    <r>
      <rPr>
        <b/>
        <i/>
        <sz val="11"/>
        <color indexed="12"/>
        <rFont val="Times New Roman"/>
        <family val="1"/>
      </rPr>
      <t>total al bugetului de venituri al unităţii</t>
    </r>
    <r>
      <rPr>
        <b/>
        <sz val="11"/>
        <rFont val="Times New Roman"/>
        <family val="1"/>
      </rPr>
      <t xml:space="preserve"> şcolare </t>
    </r>
    <r>
      <rPr>
        <b/>
        <i/>
        <sz val="11"/>
        <rFont val="Times New Roman"/>
        <family val="1"/>
      </rPr>
      <t xml:space="preserve">(pentru </t>
    </r>
    <r>
      <rPr>
        <b/>
        <i/>
        <u/>
        <sz val="11"/>
        <rFont val="Times New Roman"/>
        <family val="1"/>
      </rPr>
      <t>toate tipurile de finanţare</t>
    </r>
    <r>
      <rPr>
        <b/>
        <i/>
        <sz val="11"/>
        <rFont val="Times New Roman"/>
        <family val="1"/>
      </rPr>
      <t xml:space="preserve"> – de bază, suplimentară şi complementară – şi </t>
    </r>
    <r>
      <rPr>
        <b/>
        <i/>
        <u/>
        <sz val="11"/>
        <rFont val="Times New Roman"/>
        <family val="1"/>
      </rPr>
      <t>indiferent de sursă</t>
    </r>
    <r>
      <rPr>
        <b/>
        <i/>
        <sz val="11"/>
        <rFont val="Times New Roman"/>
        <family val="1"/>
      </rPr>
      <t xml:space="preserve"> – bugetul de stat, bugetele locale, venituri proprii) exprimat în </t>
    </r>
    <r>
      <rPr>
        <b/>
        <i/>
        <sz val="11"/>
        <color indexed="12"/>
        <rFont val="Times New Roman"/>
        <family val="1"/>
      </rPr>
      <t>mii RON</t>
    </r>
    <r>
      <rPr>
        <b/>
        <i/>
        <sz val="11"/>
        <rFont val="Times New Roman"/>
        <family val="1"/>
      </rPr>
      <t>:</t>
    </r>
  </si>
  <si>
    <r>
      <t xml:space="preserve">2. Elevi cu </t>
    </r>
    <r>
      <rPr>
        <b/>
        <i/>
        <sz val="10"/>
        <color indexed="12"/>
        <rFont val="Times New Roman"/>
        <family val="1"/>
      </rPr>
      <t>probleme deosebite de sanatate</t>
    </r>
  </si>
  <si>
    <r>
      <t xml:space="preserve">Nr. absolventi </t>
    </r>
    <r>
      <rPr>
        <b/>
        <sz val="9"/>
        <rFont val="Times New Roman"/>
        <family val="1"/>
      </rPr>
      <t>alte forme</t>
    </r>
  </si>
  <si>
    <t>Situaţie finală, după examenul de corigenţă</t>
  </si>
  <si>
    <t>2. Biblioteca asigură auxiliare didactice şi mijloace de învăţământ, altele decât manualul şcolar</t>
  </si>
  <si>
    <t xml:space="preserve">3. Biblioteca asigură necesarul de legi, materiale şi alte documente adresate cadrelor didactice </t>
  </si>
  <si>
    <t>D24</t>
  </si>
  <si>
    <t>1. Elevii şi cadrele didactice din unitatea coordonatoare</t>
  </si>
  <si>
    <t>2. Elevi şi cadre didactice din unitatea coordonatoare şi structuri, structurile neavând bibliotecă proprie</t>
  </si>
  <si>
    <t>D69</t>
  </si>
  <si>
    <r>
      <t xml:space="preserve">Precizaţi numărul de </t>
    </r>
    <r>
      <rPr>
        <b/>
        <i/>
        <sz val="11"/>
        <color indexed="12"/>
        <rFont val="Times New Roman"/>
        <family val="1"/>
      </rPr>
      <t>discipline opţionale</t>
    </r>
    <r>
      <rPr>
        <b/>
        <sz val="11"/>
        <rFont val="Times New Roman"/>
        <family val="1"/>
      </rPr>
      <t xml:space="preserve"> din oferta şcolii:</t>
    </r>
  </si>
  <si>
    <t>D70</t>
  </si>
  <si>
    <t>D71</t>
  </si>
  <si>
    <t>A.CAPACITATE INSTITUŢIONALĂ</t>
  </si>
  <si>
    <t>A01 Structurile instituţionale, administrative şi manageriale</t>
  </si>
  <si>
    <t>P01</t>
  </si>
  <si>
    <t>P02</t>
  </si>
  <si>
    <t>P03</t>
  </si>
  <si>
    <t>P04</t>
  </si>
  <si>
    <t>P05</t>
  </si>
  <si>
    <t>P06</t>
  </si>
  <si>
    <t>P07</t>
  </si>
  <si>
    <t>P08</t>
  </si>
  <si>
    <t>Organizarea internă a unităţii de învăţământ</t>
  </si>
  <si>
    <t>Existenţa şi funcţionarea sistemului de comunicare internă  şi externă</t>
  </si>
  <si>
    <t>Funcţionarea curentă a unităţii de învăţământ</t>
  </si>
  <si>
    <t>Existenţa şi funcţionarea sistemului de gestionare a informaţiei; înregistrarea, prelucrarea şi utilizarea datelor şi informaţiilor.</t>
  </si>
  <si>
    <t>2. Fondul de carte este insuficient şi neactualizat</t>
  </si>
  <si>
    <t>1. Biblioteca asigură sistematic variantele de manuale alternative, pe discipline şi niveluri de studiu</t>
  </si>
  <si>
    <t>D46</t>
  </si>
  <si>
    <t>D47</t>
  </si>
  <si>
    <t>D47-1</t>
  </si>
  <si>
    <t>D47-2</t>
  </si>
  <si>
    <t>D47-3</t>
  </si>
  <si>
    <t>D47-4</t>
  </si>
  <si>
    <t>D47-5</t>
  </si>
  <si>
    <t>D47-6</t>
  </si>
  <si>
    <t>D47-7</t>
  </si>
  <si>
    <t>D47-8</t>
  </si>
  <si>
    <t>D47-9</t>
  </si>
  <si>
    <t>D47-10</t>
  </si>
  <si>
    <t>D47-11</t>
  </si>
  <si>
    <t>D47-12</t>
  </si>
  <si>
    <t>D47-13</t>
  </si>
  <si>
    <t>D47-14</t>
  </si>
  <si>
    <t>D47-15</t>
  </si>
  <si>
    <t>D47-16</t>
  </si>
  <si>
    <t>D47-17</t>
  </si>
  <si>
    <t>D47-18</t>
  </si>
  <si>
    <t>D47-19</t>
  </si>
  <si>
    <t>Numărul elevilor cu medii la bacalaureat în intervalul:</t>
  </si>
  <si>
    <t>Sub 6</t>
  </si>
  <si>
    <t>D43</t>
  </si>
  <si>
    <t>D44</t>
  </si>
  <si>
    <t>Vă mulţumim pentru colaborare!</t>
  </si>
  <si>
    <t>Total unitate</t>
  </si>
  <si>
    <t>Nr. repetenti</t>
  </si>
  <si>
    <t>Nr. corijenti</t>
  </si>
  <si>
    <t>1. PIRLS</t>
  </si>
  <si>
    <t>VII. Situaţia şcolară la sfârşitul anului şcolar precedent</t>
  </si>
  <si>
    <t>LICEUL SPECIAL PENTRU DEFICIENTI DE VEDERE</t>
  </si>
  <si>
    <t>CLUJ-NAPOCA</t>
  </si>
  <si>
    <t>CJ</t>
  </si>
</sst>
</file>

<file path=xl/styles.xml><?xml version="1.0" encoding="utf-8"?>
<styleSheet xmlns="http://schemas.openxmlformats.org/spreadsheetml/2006/main">
  <numFmts count="2">
    <numFmt numFmtId="164" formatCode="0.0%"/>
    <numFmt numFmtId="165" formatCode="0.0"/>
  </numFmts>
  <fonts count="82">
    <font>
      <sz val="10"/>
      <name val="Times New Roman"/>
      <charset val="238"/>
    </font>
    <font>
      <sz val="10"/>
      <name val="Times New Roman"/>
      <charset val="238"/>
    </font>
    <font>
      <b/>
      <sz val="16"/>
      <color indexed="10"/>
      <name val="Times New Roman"/>
      <family val="1"/>
    </font>
    <font>
      <b/>
      <i/>
      <sz val="14"/>
      <color indexed="10"/>
      <name val="Times New Roman"/>
      <family val="1"/>
    </font>
    <font>
      <b/>
      <i/>
      <sz val="11"/>
      <color indexed="10"/>
      <name val="Times New Roman"/>
      <family val="1"/>
    </font>
    <font>
      <b/>
      <sz val="16"/>
      <name val="Times New Roman"/>
      <family val="1"/>
    </font>
    <font>
      <sz val="10"/>
      <name val="Times New Roman"/>
      <family val="1"/>
    </font>
    <font>
      <b/>
      <sz val="12"/>
      <name val="Times New Roman"/>
      <family val="1"/>
    </font>
    <font>
      <b/>
      <sz val="11"/>
      <name val="Times New Roman"/>
      <family val="1"/>
    </font>
    <font>
      <b/>
      <sz val="10"/>
      <name val="Times New Roman"/>
      <family val="1"/>
    </font>
    <font>
      <b/>
      <sz val="6"/>
      <name val="Times New Roman"/>
      <family val="1"/>
    </font>
    <font>
      <sz val="6"/>
      <name val="Times New Roman"/>
      <family val="1"/>
    </font>
    <font>
      <sz val="8"/>
      <name val="Times New Roman"/>
      <family val="1"/>
    </font>
    <font>
      <sz val="11"/>
      <name val="Times New Roman"/>
      <family val="1"/>
    </font>
    <font>
      <b/>
      <sz val="11"/>
      <color indexed="8"/>
      <name val="Times New Roman"/>
      <family val="1"/>
    </font>
    <font>
      <sz val="10.5"/>
      <name val="Times New Roman"/>
      <family val="1"/>
    </font>
    <font>
      <sz val="16"/>
      <name val="Times New Roman"/>
      <family val="1"/>
    </font>
    <font>
      <b/>
      <sz val="9"/>
      <name val="Times New Roman"/>
      <family val="1"/>
    </font>
    <font>
      <b/>
      <u/>
      <sz val="11"/>
      <name val="Times New Roman"/>
      <family val="1"/>
    </font>
    <font>
      <b/>
      <i/>
      <u/>
      <sz val="11"/>
      <name val="Times New Roman"/>
      <family val="1"/>
    </font>
    <font>
      <b/>
      <sz val="10.5"/>
      <name val="Times New Roman"/>
      <family val="1"/>
    </font>
    <font>
      <sz val="9"/>
      <name val="Times New Roman"/>
      <family val="1"/>
    </font>
    <font>
      <i/>
      <sz val="9"/>
      <name val="Times New Roman"/>
      <family val="1"/>
    </font>
    <font>
      <sz val="10"/>
      <color indexed="8"/>
      <name val="Times New Roman"/>
      <family val="1"/>
    </font>
    <font>
      <b/>
      <sz val="10"/>
      <color indexed="8"/>
      <name val="Times New Roman"/>
      <family val="1"/>
    </font>
    <font>
      <b/>
      <i/>
      <sz val="11"/>
      <name val="Times New Roman"/>
      <family val="1"/>
    </font>
    <font>
      <b/>
      <i/>
      <sz val="10"/>
      <name val="Times New Roman"/>
      <family val="1"/>
    </font>
    <font>
      <i/>
      <sz val="10"/>
      <name val="Times New Roman"/>
      <family val="1"/>
    </font>
    <font>
      <b/>
      <i/>
      <sz val="20"/>
      <name val="Times New Roman"/>
      <family val="1"/>
    </font>
    <font>
      <b/>
      <i/>
      <sz val="20"/>
      <color indexed="12"/>
      <name val="Times New Roman"/>
      <family val="1"/>
    </font>
    <font>
      <b/>
      <sz val="10.5"/>
      <color indexed="10"/>
      <name val="Times New Roman"/>
      <family val="1"/>
    </font>
    <font>
      <b/>
      <sz val="10"/>
      <color indexed="10"/>
      <name val="Times New Roman"/>
      <family val="1"/>
    </font>
    <font>
      <b/>
      <sz val="10"/>
      <color indexed="12"/>
      <name val="Times New Roman"/>
      <family val="1"/>
    </font>
    <font>
      <sz val="10"/>
      <color indexed="12"/>
      <name val="Times New Roman"/>
      <family val="1"/>
    </font>
    <font>
      <b/>
      <sz val="8"/>
      <name val="Times New Roman"/>
      <family val="1"/>
    </font>
    <font>
      <b/>
      <i/>
      <u/>
      <sz val="11"/>
      <color indexed="12"/>
      <name val="Times New Roman"/>
      <family val="1"/>
    </font>
    <font>
      <b/>
      <sz val="11"/>
      <color indexed="12"/>
      <name val="Times New Roman"/>
      <family val="1"/>
    </font>
    <font>
      <b/>
      <i/>
      <sz val="10"/>
      <color indexed="12"/>
      <name val="Times New Roman"/>
      <family val="1"/>
    </font>
    <font>
      <b/>
      <u/>
      <sz val="11"/>
      <color indexed="12"/>
      <name val="Times New Roman"/>
      <family val="1"/>
    </font>
    <font>
      <b/>
      <sz val="10.5"/>
      <color indexed="12"/>
      <name val="Times New Roman"/>
      <family val="1"/>
    </font>
    <font>
      <b/>
      <i/>
      <sz val="11"/>
      <color indexed="12"/>
      <name val="Times New Roman"/>
      <family val="1"/>
    </font>
    <font>
      <b/>
      <u/>
      <sz val="10"/>
      <name val="Times New Roman"/>
      <family val="1"/>
    </font>
    <font>
      <b/>
      <sz val="14"/>
      <name val="Times New Roman"/>
      <family val="1"/>
    </font>
    <font>
      <b/>
      <sz val="20"/>
      <name val="Times New Roman"/>
      <family val="1"/>
    </font>
    <font>
      <sz val="20"/>
      <name val="Times New Roman"/>
      <family val="1"/>
    </font>
    <font>
      <i/>
      <sz val="11"/>
      <name val="Times New Roman"/>
      <family val="1"/>
    </font>
    <font>
      <b/>
      <i/>
      <sz val="9"/>
      <name val="Times New Roman"/>
      <family val="1"/>
    </font>
    <font>
      <b/>
      <sz val="12"/>
      <color indexed="10"/>
      <name val="Times New Roman"/>
      <family val="1"/>
    </font>
    <font>
      <b/>
      <sz val="10.5"/>
      <color indexed="8"/>
      <name val="Times New Roman"/>
      <family val="1"/>
    </font>
    <font>
      <sz val="10"/>
      <color indexed="10"/>
      <name val="Times New Roman"/>
      <family val="1"/>
    </font>
    <font>
      <sz val="12"/>
      <name val="Times New Roman"/>
      <family val="1"/>
    </font>
    <font>
      <sz val="14"/>
      <name val="Times New Roman"/>
      <family val="1"/>
    </font>
    <font>
      <b/>
      <i/>
      <sz val="12"/>
      <name val="Times New Roman"/>
      <family val="1"/>
    </font>
    <font>
      <i/>
      <sz val="12"/>
      <name val="Times New Roman"/>
      <family val="1"/>
    </font>
    <font>
      <b/>
      <i/>
      <sz val="10"/>
      <color indexed="10"/>
      <name val="Times New Roman"/>
      <family val="1"/>
    </font>
    <font>
      <b/>
      <i/>
      <u/>
      <sz val="10"/>
      <color indexed="10"/>
      <name val="Times New Roman"/>
      <family val="1"/>
    </font>
    <font>
      <sz val="10"/>
      <name val="Times New Roman"/>
      <family val="1"/>
    </font>
    <font>
      <sz val="8"/>
      <name val="Times New Roman"/>
      <charset val="238"/>
    </font>
    <font>
      <b/>
      <i/>
      <sz val="8"/>
      <color indexed="8"/>
      <name val="Times New Roman"/>
      <family val="1"/>
    </font>
    <font>
      <b/>
      <i/>
      <sz val="14"/>
      <color indexed="12"/>
      <name val="Times New Roman"/>
      <family val="1"/>
    </font>
    <font>
      <sz val="10"/>
      <color indexed="10"/>
      <name val="Times New Roman"/>
      <charset val="238"/>
    </font>
    <font>
      <b/>
      <sz val="8"/>
      <color indexed="81"/>
      <name val="Tahoma"/>
    </font>
    <font>
      <sz val="8"/>
      <color indexed="81"/>
      <name val="Tahoma"/>
    </font>
    <font>
      <b/>
      <i/>
      <sz val="16"/>
      <name val="Times New Roman"/>
      <family val="1"/>
    </font>
    <font>
      <i/>
      <sz val="16"/>
      <name val="Times New Roman"/>
      <family val="1"/>
    </font>
    <font>
      <b/>
      <i/>
      <sz val="10"/>
      <color indexed="8"/>
      <name val="Times New Roman"/>
      <family val="1"/>
    </font>
    <font>
      <sz val="9"/>
      <name val="Times New Roman"/>
      <charset val="238"/>
    </font>
    <font>
      <b/>
      <i/>
      <sz val="11"/>
      <color indexed="8"/>
      <name val="Times New Roman"/>
      <family val="1"/>
    </font>
    <font>
      <b/>
      <i/>
      <sz val="16"/>
      <color indexed="10"/>
      <name val="Times New Roman"/>
      <family val="1"/>
    </font>
    <font>
      <i/>
      <sz val="11"/>
      <color indexed="10"/>
      <name val="Times New Roman"/>
      <family val="1"/>
    </font>
    <font>
      <b/>
      <i/>
      <u/>
      <sz val="10"/>
      <color indexed="12"/>
      <name val="Times New Roman"/>
      <family val="1"/>
    </font>
    <font>
      <b/>
      <i/>
      <u/>
      <sz val="10"/>
      <color indexed="8"/>
      <name val="Times New Roman"/>
      <family val="1"/>
    </font>
    <font>
      <b/>
      <i/>
      <sz val="6"/>
      <color indexed="8"/>
      <name val="Times New Roman"/>
      <family val="1"/>
    </font>
    <font>
      <sz val="8"/>
      <color indexed="81"/>
      <name val="Tahoma"/>
      <family val="2"/>
    </font>
    <font>
      <b/>
      <i/>
      <sz val="14"/>
      <name val="Times New Roman"/>
      <family val="1"/>
    </font>
    <font>
      <sz val="9"/>
      <color indexed="81"/>
      <name val="Tahoma"/>
      <family val="2"/>
    </font>
    <font>
      <b/>
      <sz val="11"/>
      <name val="Times New Roman"/>
      <family val="1"/>
      <charset val="238"/>
    </font>
    <font>
      <sz val="11"/>
      <name val="Calibri"/>
      <family val="2"/>
    </font>
    <font>
      <sz val="10"/>
      <name val="Times New Roman"/>
      <charset val="238"/>
    </font>
    <font>
      <b/>
      <i/>
      <sz val="10.5"/>
      <name val="Times New Roman"/>
      <family val="1"/>
    </font>
    <font>
      <b/>
      <sz val="11"/>
      <color indexed="10"/>
      <name val="Times New Roman"/>
      <family val="1"/>
    </font>
    <font>
      <b/>
      <sz val="18"/>
      <color indexed="10"/>
      <name val="Times New Roman"/>
      <family val="1"/>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14">
    <xf numFmtId="0" fontId="0" fillId="0" borderId="0" xfId="0"/>
    <xf numFmtId="0" fontId="0" fillId="0" borderId="0" xfId="0" applyAlignment="1" applyProtection="1">
      <alignment vertical="top"/>
    </xf>
    <xf numFmtId="0" fontId="0" fillId="0" borderId="0" xfId="0" applyProtection="1"/>
    <xf numFmtId="0" fontId="3" fillId="0" borderId="0" xfId="0" applyFont="1" applyBorder="1" applyAlignment="1" applyProtection="1">
      <alignment vertical="top"/>
    </xf>
    <xf numFmtId="0" fontId="0" fillId="0" borderId="0" xfId="0" applyBorder="1" applyAlignment="1" applyProtection="1">
      <alignment vertical="top"/>
    </xf>
    <xf numFmtId="0" fontId="0" fillId="0" borderId="0" xfId="0" applyAlignment="1" applyProtection="1">
      <alignment vertical="top" wrapText="1"/>
    </xf>
    <xf numFmtId="0" fontId="2" fillId="0" borderId="0" xfId="0" applyFont="1" applyAlignment="1" applyProtection="1">
      <alignment horizontal="center" vertical="center"/>
    </xf>
    <xf numFmtId="0" fontId="0" fillId="0" borderId="0" xfId="0" applyAlignment="1" applyProtection="1">
      <alignment vertical="center"/>
    </xf>
    <xf numFmtId="0" fontId="8" fillId="0" borderId="0" xfId="0" applyFont="1" applyBorder="1" applyAlignment="1" applyProtection="1">
      <alignment vertical="top"/>
    </xf>
    <xf numFmtId="0" fontId="10" fillId="0" borderId="0" xfId="0" applyFont="1" applyBorder="1" applyAlignment="1" applyProtection="1">
      <alignment vertical="top"/>
    </xf>
    <xf numFmtId="0" fontId="11" fillId="0" borderId="0" xfId="0" applyFont="1" applyAlignment="1" applyProtection="1">
      <alignment vertical="top"/>
    </xf>
    <xf numFmtId="0" fontId="13" fillId="0" borderId="0" xfId="0" applyFont="1" applyAlignment="1" applyProtection="1">
      <alignment vertical="top"/>
    </xf>
    <xf numFmtId="0" fontId="9" fillId="0" borderId="0" xfId="0" applyFont="1" applyBorder="1" applyAlignment="1" applyProtection="1">
      <alignment vertical="top"/>
    </xf>
    <xf numFmtId="0" fontId="9" fillId="2" borderId="1" xfId="0" applyFont="1" applyFill="1" applyBorder="1" applyAlignment="1" applyProtection="1">
      <alignment horizontal="center"/>
      <protection locked="0"/>
    </xf>
    <xf numFmtId="0" fontId="0" fillId="0" borderId="0" xfId="0" applyBorder="1" applyProtection="1"/>
    <xf numFmtId="0" fontId="0" fillId="0" borderId="0" xfId="0" applyFill="1" applyBorder="1" applyProtection="1"/>
    <xf numFmtId="0" fontId="0" fillId="0" borderId="0" xfId="0" applyBorder="1" applyAlignment="1">
      <alignment vertical="top" wrapText="1"/>
    </xf>
    <xf numFmtId="0" fontId="0" fillId="0" borderId="0" xfId="0" applyAlignment="1" applyProtection="1">
      <alignment horizontal="center" wrapText="1"/>
    </xf>
    <xf numFmtId="0" fontId="22" fillId="0" borderId="0" xfId="0" applyFont="1" applyBorder="1" applyAlignment="1" applyProtection="1">
      <alignment horizontal="center" vertical="top"/>
    </xf>
    <xf numFmtId="0" fontId="0" fillId="0" borderId="0" xfId="0" applyAlignment="1" applyProtection="1">
      <alignment horizontal="center"/>
    </xf>
    <xf numFmtId="0" fontId="0" fillId="0" borderId="0" xfId="0" applyAlignment="1" applyProtection="1"/>
    <xf numFmtId="0" fontId="8" fillId="0" borderId="0" xfId="0" applyFont="1" applyProtection="1"/>
    <xf numFmtId="0" fontId="8" fillId="0" borderId="0" xfId="0" applyFont="1" applyAlignment="1" applyProtection="1">
      <alignment wrapText="1"/>
    </xf>
    <xf numFmtId="0" fontId="9" fillId="0" borderId="0" xfId="0" applyFont="1" applyProtection="1"/>
    <xf numFmtId="0" fontId="0" fillId="0" borderId="0" xfId="0" applyAlignment="1" applyProtection="1">
      <alignment wrapText="1"/>
    </xf>
    <xf numFmtId="0" fontId="6" fillId="0" borderId="0" xfId="0" applyFont="1" applyBorder="1" applyAlignment="1" applyProtection="1">
      <alignment horizontal="center" vertical="top" wrapText="1"/>
    </xf>
    <xf numFmtId="0" fontId="9" fillId="0" borderId="2" xfId="0" applyFont="1" applyBorder="1" applyAlignment="1" applyProtection="1"/>
    <xf numFmtId="0" fontId="9" fillId="0" borderId="0" xfId="0" applyFont="1" applyBorder="1" applyAlignment="1" applyProtection="1"/>
    <xf numFmtId="0" fontId="0" fillId="0" borderId="0" xfId="0" applyBorder="1" applyAlignment="1" applyProtection="1"/>
    <xf numFmtId="0" fontId="9" fillId="0" borderId="3" xfId="0" applyFont="1" applyBorder="1" applyAlignment="1" applyProtection="1">
      <alignment horizontal="center"/>
    </xf>
    <xf numFmtId="0" fontId="9" fillId="0" borderId="0" xfId="0" applyFont="1" applyBorder="1" applyProtection="1"/>
    <xf numFmtId="0" fontId="6" fillId="0" borderId="0" xfId="0" applyFont="1" applyAlignment="1" applyProtection="1">
      <alignment horizontal="left"/>
    </xf>
    <xf numFmtId="0" fontId="9" fillId="0" borderId="2" xfId="0" applyFont="1" applyBorder="1" applyAlignment="1" applyProtection="1">
      <alignment horizontal="left" vertical="top"/>
    </xf>
    <xf numFmtId="0" fontId="9" fillId="0" borderId="0" xfId="0" applyFont="1" applyAlignment="1" applyProtection="1"/>
    <xf numFmtId="0" fontId="20" fillId="0" borderId="0" xfId="0" applyFont="1" applyAlignment="1" applyProtection="1">
      <alignment horizontal="left" indent="11"/>
    </xf>
    <xf numFmtId="0" fontId="15" fillId="0" borderId="0" xfId="0" applyFont="1" applyAlignment="1" applyProtection="1"/>
    <xf numFmtId="0" fontId="24" fillId="0" borderId="0" xfId="0" applyFont="1" applyAlignment="1" applyProtection="1"/>
    <xf numFmtId="0" fontId="0" fillId="0" borderId="0" xfId="0" applyBorder="1" applyAlignment="1" applyProtection="1">
      <alignment wrapText="1"/>
    </xf>
    <xf numFmtId="49" fontId="24" fillId="0" borderId="2" xfId="0" applyNumberFormat="1" applyFont="1" applyBorder="1" applyAlignment="1" applyProtection="1">
      <alignment horizontal="center" vertical="top" wrapText="1"/>
    </xf>
    <xf numFmtId="0" fontId="24" fillId="0" borderId="2" xfId="0" applyFont="1" applyBorder="1" applyAlignment="1" applyProtection="1">
      <alignment horizontal="center" vertical="top"/>
    </xf>
    <xf numFmtId="0" fontId="13" fillId="0" borderId="0" xfId="0" applyFont="1" applyAlignment="1" applyProtection="1"/>
    <xf numFmtId="0" fontId="20" fillId="0" borderId="0" xfId="0" applyFont="1" applyProtection="1"/>
    <xf numFmtId="0" fontId="9" fillId="2" borderId="2" xfId="0" applyFont="1" applyFill="1" applyBorder="1" applyAlignment="1" applyProtection="1">
      <alignment horizontal="center"/>
      <protection locked="0"/>
    </xf>
    <xf numFmtId="0" fontId="6" fillId="0" borderId="0" xfId="0" applyFont="1" applyBorder="1" applyAlignment="1" applyProtection="1">
      <alignment vertical="top" wrapText="1"/>
    </xf>
    <xf numFmtId="0" fontId="9" fillId="0" borderId="0" xfId="0" applyFont="1" applyBorder="1" applyAlignment="1" applyProtection="1">
      <alignment horizontal="left" vertical="top"/>
    </xf>
    <xf numFmtId="0" fontId="0" fillId="0" borderId="0" xfId="0" applyAlignment="1">
      <alignment vertical="top"/>
    </xf>
    <xf numFmtId="0" fontId="15" fillId="0" borderId="0" xfId="0" applyFont="1" applyBorder="1" applyAlignment="1" applyProtection="1">
      <alignment vertical="top"/>
    </xf>
    <xf numFmtId="0" fontId="30" fillId="0" borderId="2" xfId="0" applyFont="1" applyFill="1" applyBorder="1" applyAlignment="1" applyProtection="1">
      <alignment horizontal="center" vertical="top"/>
    </xf>
    <xf numFmtId="0" fontId="31" fillId="0" borderId="2" xfId="0" applyFont="1" applyFill="1" applyBorder="1" applyAlignment="1" applyProtection="1">
      <alignment horizontal="center" vertical="top" wrapText="1"/>
    </xf>
    <xf numFmtId="0" fontId="31" fillId="0" borderId="4" xfId="0" applyFont="1" applyBorder="1" applyAlignment="1" applyProtection="1">
      <alignment horizontal="center"/>
    </xf>
    <xf numFmtId="0" fontId="31" fillId="0" borderId="0" xfId="0" applyFont="1" applyBorder="1" applyAlignment="1" applyProtection="1">
      <alignment horizontal="center"/>
    </xf>
    <xf numFmtId="0" fontId="9" fillId="0" borderId="0" xfId="0" applyFont="1" applyBorder="1" applyAlignment="1" applyProtection="1">
      <alignment horizontal="center" vertical="center"/>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0" fillId="0" borderId="0" xfId="0" applyAlignment="1"/>
    <xf numFmtId="0" fontId="9" fillId="0" borderId="0" xfId="0" applyFont="1" applyAlignment="1" applyProtection="1">
      <alignment vertical="top"/>
    </xf>
    <xf numFmtId="0" fontId="9" fillId="2" borderId="2" xfId="0" applyFont="1" applyFill="1" applyBorder="1" applyAlignment="1" applyProtection="1">
      <alignment horizontal="center" vertical="top"/>
      <protection locked="0"/>
    </xf>
    <xf numFmtId="0" fontId="23"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31" fillId="0" borderId="2" xfId="0" applyFont="1" applyBorder="1" applyAlignment="1" applyProtection="1">
      <alignment horizontal="center"/>
    </xf>
    <xf numFmtId="0" fontId="0" fillId="0" borderId="0" xfId="0" applyAlignment="1">
      <alignment vertical="top" wrapText="1"/>
    </xf>
    <xf numFmtId="0" fontId="0" fillId="0" borderId="0" xfId="0" applyBorder="1" applyAlignment="1" applyProtection="1">
      <alignment vertical="top" wrapText="1"/>
    </xf>
    <xf numFmtId="0" fontId="9" fillId="0" borderId="2" xfId="0" applyFont="1" applyFill="1" applyBorder="1" applyAlignment="1" applyProtection="1"/>
    <xf numFmtId="0" fontId="9" fillId="0" borderId="2" xfId="0" applyFont="1" applyFill="1" applyBorder="1" applyAlignment="1" applyProtection="1">
      <alignment horizontal="left" vertical="top"/>
    </xf>
    <xf numFmtId="0" fontId="34" fillId="0" borderId="0" xfId="0" applyFont="1" applyBorder="1" applyAlignment="1" applyProtection="1">
      <alignment horizontal="center" vertical="top" wrapText="1"/>
    </xf>
    <xf numFmtId="0" fontId="31" fillId="0" borderId="7" xfId="0" applyFont="1" applyFill="1" applyBorder="1" applyAlignment="1" applyProtection="1">
      <alignment horizontal="center" vertical="top" wrapText="1"/>
    </xf>
    <xf numFmtId="0" fontId="30" fillId="0" borderId="8" xfId="0" applyFont="1" applyFill="1" applyBorder="1" applyAlignment="1" applyProtection="1">
      <alignment horizontal="center" vertical="top"/>
    </xf>
    <xf numFmtId="0" fontId="31" fillId="0" borderId="7" xfId="0" applyFont="1" applyBorder="1" applyAlignment="1" applyProtection="1">
      <alignment horizontal="center"/>
    </xf>
    <xf numFmtId="0" fontId="24" fillId="0" borderId="9" xfId="0" applyFont="1" applyBorder="1" applyAlignment="1" applyProtection="1">
      <alignment horizontal="center" vertical="top" wrapText="1"/>
    </xf>
    <xf numFmtId="49" fontId="24" fillId="0" borderId="9" xfId="0" applyNumberFormat="1" applyFont="1" applyBorder="1" applyAlignment="1" applyProtection="1">
      <alignment horizontal="center" vertical="top" wrapText="1"/>
    </xf>
    <xf numFmtId="0" fontId="9" fillId="0" borderId="0" xfId="0" applyFont="1" applyAlignment="1" applyProtection="1">
      <alignment horizontal="left"/>
    </xf>
    <xf numFmtId="0" fontId="0" fillId="0" borderId="0" xfId="0" applyAlignment="1">
      <alignment wrapText="1"/>
    </xf>
    <xf numFmtId="0" fontId="0" fillId="0" borderId="2" xfId="0" applyBorder="1" applyAlignment="1"/>
    <xf numFmtId="0" fontId="33" fillId="0" borderId="0" xfId="0" applyFont="1" applyAlignment="1" applyProtection="1">
      <alignment wrapText="1"/>
    </xf>
    <xf numFmtId="0" fontId="9" fillId="0" borderId="2" xfId="0" applyFont="1" applyBorder="1" applyAlignment="1">
      <alignment horizontal="center" vertical="top" wrapText="1"/>
    </xf>
    <xf numFmtId="0" fontId="9" fillId="0" borderId="0" xfId="0" applyFont="1" applyAlignment="1">
      <alignment wrapText="1"/>
    </xf>
    <xf numFmtId="0" fontId="9" fillId="0" borderId="0" xfId="0" applyFont="1" applyBorder="1" applyAlignment="1"/>
    <xf numFmtId="0" fontId="0" fillId="0" borderId="2" xfId="0" applyFill="1" applyBorder="1" applyAlignment="1" applyProtection="1">
      <alignment horizontal="left" vertical="top"/>
    </xf>
    <xf numFmtId="0" fontId="0" fillId="0" borderId="0" xfId="0" applyBorder="1" applyAlignment="1"/>
    <xf numFmtId="0" fontId="9" fillId="0" borderId="2" xfId="0" applyFont="1" applyBorder="1" applyAlignment="1"/>
    <xf numFmtId="0" fontId="0" fillId="0" borderId="2" xfId="0" applyBorder="1" applyProtection="1"/>
    <xf numFmtId="0" fontId="9" fillId="0" borderId="0" xfId="0" applyFont="1" applyFill="1" applyProtection="1"/>
    <xf numFmtId="0" fontId="0" fillId="0" borderId="0" xfId="0" applyFill="1" applyAlignment="1" applyProtection="1">
      <alignment wrapText="1"/>
    </xf>
    <xf numFmtId="0" fontId="0" fillId="0" borderId="0" xfId="0" applyFill="1" applyProtection="1"/>
    <xf numFmtId="0" fontId="6" fillId="0" borderId="2" xfId="0" applyFont="1" applyBorder="1" applyAlignment="1">
      <alignment horizontal="center"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8" fillId="0" borderId="0" xfId="0" applyFont="1" applyAlignment="1">
      <alignment wrapText="1"/>
    </xf>
    <xf numFmtId="0" fontId="23" fillId="0" borderId="0" xfId="0" applyFont="1"/>
    <xf numFmtId="0" fontId="6" fillId="0" borderId="0" xfId="0" applyFont="1" applyProtection="1"/>
    <xf numFmtId="0" fontId="8" fillId="0" borderId="0" xfId="0" applyFont="1" applyAlignment="1">
      <alignment horizontal="left" wrapText="1"/>
    </xf>
    <xf numFmtId="0" fontId="0" fillId="0" borderId="0" xfId="0" applyAlignment="1">
      <alignment horizontal="left" wrapText="1"/>
    </xf>
    <xf numFmtId="0" fontId="8" fillId="0" borderId="0" xfId="0" applyFont="1"/>
    <xf numFmtId="0" fontId="9" fillId="0" borderId="0" xfId="0" applyFont="1"/>
    <xf numFmtId="0" fontId="21" fillId="0" borderId="0" xfId="0" applyFont="1" applyBorder="1" applyAlignment="1" applyProtection="1">
      <alignment horizontal="left" vertical="top"/>
    </xf>
    <xf numFmtId="0" fontId="14" fillId="0" borderId="0" xfId="0" applyFont="1"/>
    <xf numFmtId="0" fontId="21" fillId="0" borderId="9" xfId="0" applyFont="1" applyBorder="1" applyAlignment="1" applyProtection="1">
      <alignment horizontal="left" vertical="top" wrapText="1"/>
    </xf>
    <xf numFmtId="0" fontId="13" fillId="0" borderId="0" xfId="0" applyFont="1" applyProtection="1"/>
    <xf numFmtId="0" fontId="13" fillId="0" borderId="0" xfId="0" applyFont="1"/>
    <xf numFmtId="0" fontId="16" fillId="0" borderId="0" xfId="0" applyFont="1" applyBorder="1" applyAlignment="1" applyProtection="1">
      <alignment vertical="top"/>
    </xf>
    <xf numFmtId="0" fontId="5" fillId="0" borderId="0" xfId="0" applyFont="1" applyFill="1" applyBorder="1" applyAlignment="1" applyProtection="1">
      <alignment horizontal="left" vertical="top"/>
    </xf>
    <xf numFmtId="0" fontId="30" fillId="0" borderId="0" xfId="0" applyFont="1" applyFill="1" applyBorder="1" applyAlignment="1" applyProtection="1">
      <alignment horizontal="center" vertical="top"/>
    </xf>
    <xf numFmtId="0" fontId="6" fillId="0" borderId="0" xfId="0" applyFont="1" applyAlignment="1" applyProtection="1">
      <alignment vertical="top" wrapText="1"/>
    </xf>
    <xf numFmtId="164" fontId="49" fillId="0" borderId="0" xfId="1" applyNumberFormat="1" applyFont="1" applyAlignment="1" applyProtection="1">
      <alignment horizontal="center"/>
    </xf>
    <xf numFmtId="164" fontId="31" fillId="0" borderId="4" xfId="1" applyNumberFormat="1" applyFont="1" applyBorder="1" applyAlignment="1" applyProtection="1">
      <alignment horizontal="center"/>
    </xf>
    <xf numFmtId="0" fontId="9" fillId="0" borderId="0" xfId="0" applyFont="1" applyFill="1" applyBorder="1" applyProtection="1"/>
    <xf numFmtId="2" fontId="31" fillId="0" borderId="0" xfId="0" applyNumberFormat="1" applyFont="1" applyAlignment="1" applyProtection="1">
      <alignment horizontal="center"/>
    </xf>
    <xf numFmtId="0" fontId="6" fillId="0" borderId="0" xfId="0" applyFont="1" applyBorder="1" applyAlignment="1" applyProtection="1">
      <alignment vertical="top"/>
    </xf>
    <xf numFmtId="0" fontId="8" fillId="0" borderId="0" xfId="0" applyFont="1" applyFill="1" applyProtection="1"/>
    <xf numFmtId="0" fontId="0" fillId="0" borderId="0" xfId="0" applyFill="1"/>
    <xf numFmtId="0" fontId="13" fillId="0" borderId="0" xfId="0" applyFont="1" applyAlignment="1">
      <alignment wrapText="1"/>
    </xf>
    <xf numFmtId="0" fontId="51" fillId="0" borderId="0" xfId="0" applyFont="1" applyAlignment="1">
      <alignment wrapText="1"/>
    </xf>
    <xf numFmtId="0" fontId="8" fillId="0" borderId="0" xfId="0" applyFont="1" applyBorder="1" applyAlignment="1">
      <alignment horizontal="justify" vertical="top" wrapText="1"/>
    </xf>
    <xf numFmtId="0" fontId="9" fillId="0" borderId="0" xfId="0" applyFont="1" applyAlignment="1" applyProtection="1">
      <alignment horizontal="center"/>
    </xf>
    <xf numFmtId="2" fontId="31" fillId="0" borderId="2" xfId="0" applyNumberFormat="1" applyFont="1" applyBorder="1" applyAlignment="1" applyProtection="1">
      <alignment horizontal="center" vertical="center"/>
    </xf>
    <xf numFmtId="0" fontId="9" fillId="2" borderId="13" xfId="0" applyFont="1" applyFill="1" applyBorder="1" applyAlignment="1" applyProtection="1">
      <alignment horizontal="center"/>
      <protection locked="0"/>
    </xf>
    <xf numFmtId="0" fontId="1" fillId="0" borderId="0" xfId="0" applyFont="1" applyBorder="1" applyAlignment="1" applyProtection="1">
      <alignment wrapText="1"/>
    </xf>
    <xf numFmtId="0" fontId="1" fillId="0" borderId="0" xfId="0" applyFont="1" applyBorder="1" applyAlignment="1">
      <alignment wrapText="1"/>
    </xf>
    <xf numFmtId="0" fontId="20" fillId="2" borderId="2" xfId="0" applyFont="1" applyFill="1" applyBorder="1" applyAlignment="1" applyProtection="1">
      <alignment horizontal="center" vertical="top"/>
      <protection locked="0"/>
    </xf>
    <xf numFmtId="0" fontId="21" fillId="0" borderId="0" xfId="0" applyFont="1"/>
    <xf numFmtId="0" fontId="8" fillId="0" borderId="0" xfId="0" applyFont="1" applyBorder="1" applyProtection="1"/>
    <xf numFmtId="0" fontId="8" fillId="0" borderId="0" xfId="0" applyFont="1" applyAlignment="1" applyProtection="1">
      <alignment vertical="top"/>
    </xf>
    <xf numFmtId="0" fontId="31"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xf>
    <xf numFmtId="0" fontId="0" fillId="0" borderId="0" xfId="0" applyFill="1" applyBorder="1"/>
    <xf numFmtId="0" fontId="11" fillId="0" borderId="0" xfId="0" applyFont="1" applyProtection="1"/>
    <xf numFmtId="164" fontId="60" fillId="0" borderId="0" xfId="1" applyNumberFormat="1" applyFont="1" applyAlignment="1" applyProtection="1">
      <alignment horizontal="center"/>
    </xf>
    <xf numFmtId="0" fontId="57" fillId="0" borderId="0" xfId="0" applyFont="1" applyBorder="1" applyAlignment="1" applyProtection="1">
      <alignment vertical="top"/>
    </xf>
    <xf numFmtId="0" fontId="57" fillId="0" borderId="0" xfId="0" applyFont="1" applyBorder="1" applyAlignment="1">
      <alignment vertical="top"/>
    </xf>
    <xf numFmtId="0" fontId="0" fillId="0" borderId="2" xfId="0" applyBorder="1" applyAlignment="1" applyProtection="1"/>
    <xf numFmtId="0" fontId="21" fillId="0" borderId="2" xfId="0" applyFont="1" applyBorder="1" applyAlignment="1" applyProtection="1">
      <alignment horizontal="center" vertical="top" wrapText="1"/>
    </xf>
    <xf numFmtId="0" fontId="0" fillId="0" borderId="0" xfId="0" applyBorder="1" applyAlignment="1">
      <alignment wrapText="1"/>
    </xf>
    <xf numFmtId="0" fontId="9" fillId="0" borderId="0" xfId="0" applyFont="1" applyBorder="1" applyAlignment="1" applyProtection="1">
      <alignment horizontal="center"/>
    </xf>
    <xf numFmtId="0" fontId="9" fillId="2" borderId="14" xfId="0" applyFont="1" applyFill="1" applyBorder="1" applyAlignment="1" applyProtection="1">
      <alignment horizontal="center"/>
      <protection locked="0"/>
    </xf>
    <xf numFmtId="165" fontId="31" fillId="0" borderId="2" xfId="0" applyNumberFormat="1" applyFont="1" applyBorder="1" applyAlignment="1" applyProtection="1">
      <alignment horizontal="center"/>
    </xf>
    <xf numFmtId="165" fontId="31" fillId="0" borderId="2" xfId="0" applyNumberFormat="1" applyFont="1" applyBorder="1" applyAlignment="1" applyProtection="1">
      <alignment horizontal="center" vertical="center"/>
    </xf>
    <xf numFmtId="0" fontId="21" fillId="0" borderId="0" xfId="0" applyFont="1" applyFill="1" applyBorder="1" applyAlignment="1" applyProtection="1">
      <alignment horizontal="center"/>
    </xf>
    <xf numFmtId="0" fontId="21" fillId="0" borderId="11" xfId="0" applyFont="1" applyFill="1" applyBorder="1" applyAlignment="1" applyProtection="1">
      <alignment horizontal="center"/>
    </xf>
    <xf numFmtId="0" fontId="31" fillId="0" borderId="0" xfId="0" applyFont="1" applyAlignment="1" applyProtection="1">
      <alignment horizontal="center"/>
    </xf>
    <xf numFmtId="0" fontId="9" fillId="0" borderId="0" xfId="0" applyFont="1" applyBorder="1" applyAlignment="1">
      <alignment vertical="top" wrapText="1"/>
    </xf>
    <xf numFmtId="0" fontId="9" fillId="0" borderId="15" xfId="0" applyFont="1" applyBorder="1" applyAlignment="1" applyProtection="1">
      <alignment horizontal="left" vertical="top"/>
    </xf>
    <xf numFmtId="0" fontId="9" fillId="0" borderId="0" xfId="0" applyFont="1" applyAlignment="1">
      <alignment vertical="top" wrapText="1"/>
    </xf>
    <xf numFmtId="0" fontId="6" fillId="0" borderId="0" xfId="0" applyFont="1" applyAlignment="1"/>
    <xf numFmtId="0" fontId="31" fillId="0" borderId="0" xfId="0" applyFont="1" applyFill="1" applyBorder="1" applyAlignment="1" applyProtection="1">
      <alignment horizontal="left"/>
    </xf>
    <xf numFmtId="0" fontId="6" fillId="0" borderId="0" xfId="0" applyFont="1" applyAlignment="1" applyProtection="1">
      <alignment horizontal="center"/>
    </xf>
    <xf numFmtId="0" fontId="6" fillId="0" borderId="0" xfId="0" applyFont="1" applyBorder="1" applyAlignment="1" applyProtection="1">
      <alignment horizontal="center"/>
    </xf>
    <xf numFmtId="0" fontId="2" fillId="0" borderId="0" xfId="0" applyFont="1" applyAlignment="1" applyProtection="1">
      <alignment horizontal="center" vertical="top"/>
    </xf>
    <xf numFmtId="0" fontId="6" fillId="0" borderId="0" xfId="0" applyFont="1" applyAlignment="1" applyProtection="1">
      <alignment vertical="top"/>
    </xf>
    <xf numFmtId="0" fontId="9" fillId="0" borderId="3" xfId="0" applyFont="1" applyBorder="1" applyAlignment="1" applyProtection="1">
      <alignment horizontal="left" vertical="top"/>
    </xf>
    <xf numFmtId="0" fontId="9" fillId="0" borderId="0" xfId="0" applyFont="1" applyFill="1" applyAlignment="1" applyProtection="1">
      <alignment vertical="top"/>
    </xf>
    <xf numFmtId="0" fontId="0" fillId="0" borderId="0" xfId="0" applyAlignment="1" applyProtection="1">
      <alignment horizontal="center" vertical="top"/>
    </xf>
    <xf numFmtId="0" fontId="17" fillId="0" borderId="0" xfId="0" applyFont="1" applyAlignment="1" applyProtection="1">
      <alignment vertical="top"/>
    </xf>
    <xf numFmtId="0" fontId="0" fillId="0" borderId="0" xfId="0" applyFill="1" applyAlignment="1" applyProtection="1">
      <alignment vertical="top"/>
    </xf>
    <xf numFmtId="0" fontId="20" fillId="0" borderId="0" xfId="0" applyFont="1" applyAlignment="1" applyProtection="1">
      <alignment vertical="top"/>
    </xf>
    <xf numFmtId="0" fontId="9" fillId="0" borderId="0" xfId="0" applyFont="1" applyBorder="1" applyAlignment="1">
      <alignment horizontal="center" vertical="top"/>
    </xf>
    <xf numFmtId="0" fontId="6" fillId="0" borderId="0" xfId="0" applyFont="1" applyAlignment="1">
      <alignment vertical="top"/>
    </xf>
    <xf numFmtId="0" fontId="31" fillId="3" borderId="2" xfId="0" applyFont="1" applyFill="1" applyBorder="1" applyAlignment="1" applyProtection="1">
      <alignment horizontal="left"/>
    </xf>
    <xf numFmtId="0" fontId="9" fillId="0" borderId="0" xfId="0" applyFont="1" applyBorder="1" applyAlignment="1">
      <alignment vertical="top"/>
    </xf>
    <xf numFmtId="0" fontId="14" fillId="0" borderId="0" xfId="0" applyFont="1" applyProtection="1"/>
    <xf numFmtId="0" fontId="9" fillId="2" borderId="2" xfId="0" applyFont="1" applyFill="1" applyBorder="1" applyAlignment="1" applyProtection="1">
      <alignment horizontal="center" vertical="center"/>
      <protection locked="0"/>
    </xf>
    <xf numFmtId="0" fontId="60" fillId="3" borderId="2" xfId="0" applyFont="1" applyFill="1" applyBorder="1" applyProtection="1"/>
    <xf numFmtId="2" fontId="31" fillId="0" borderId="0" xfId="0" applyNumberFormat="1" applyFont="1" applyBorder="1" applyAlignment="1" applyProtection="1">
      <alignment horizontal="center" vertical="center"/>
    </xf>
    <xf numFmtId="0" fontId="30" fillId="0" borderId="2" xfId="0" applyFont="1" applyFill="1" applyBorder="1" applyAlignment="1" applyProtection="1">
      <alignment horizontal="center" vertical="center"/>
    </xf>
    <xf numFmtId="0" fontId="8" fillId="0" borderId="0" xfId="0" applyFont="1" applyFill="1" applyBorder="1" applyAlignment="1" applyProtection="1">
      <alignment vertical="top" wrapText="1"/>
    </xf>
    <xf numFmtId="0" fontId="13" fillId="0" borderId="0" xfId="0" applyFont="1" applyAlignment="1">
      <alignment vertical="top" wrapText="1"/>
    </xf>
    <xf numFmtId="0" fontId="40" fillId="0" borderId="0" xfId="0" applyFont="1"/>
    <xf numFmtId="0" fontId="6" fillId="0" borderId="0" xfId="0" applyFont="1"/>
    <xf numFmtId="0" fontId="9" fillId="2" borderId="8" xfId="0" applyFont="1" applyFill="1" applyBorder="1" applyAlignment="1" applyProtection="1">
      <alignment horizontal="center" vertical="top"/>
      <protection locked="0"/>
    </xf>
    <xf numFmtId="0" fontId="15" fillId="0" borderId="0" xfId="0" applyFont="1" applyBorder="1" applyAlignment="1">
      <alignment vertical="top" wrapText="1"/>
    </xf>
    <xf numFmtId="0" fontId="9" fillId="0" borderId="0" xfId="0" applyFont="1" applyAlignment="1" applyProtection="1">
      <alignment horizontal="center" wrapText="1"/>
    </xf>
    <xf numFmtId="0" fontId="9" fillId="0" borderId="0" xfId="0" applyFont="1" applyFill="1" applyBorder="1" applyAlignment="1" applyProtection="1">
      <alignment vertical="top"/>
    </xf>
    <xf numFmtId="0" fontId="9" fillId="0" borderId="0" xfId="0" applyFont="1" applyBorder="1" applyAlignment="1" applyProtection="1">
      <alignment horizontal="left" vertical="top" wrapText="1"/>
    </xf>
    <xf numFmtId="0" fontId="25" fillId="0" borderId="0" xfId="0" applyFont="1"/>
    <xf numFmtId="0" fontId="16" fillId="0" borderId="0" xfId="0" applyFont="1" applyFill="1" applyAlignment="1">
      <alignment wrapText="1"/>
    </xf>
    <xf numFmtId="0" fontId="9" fillId="0" borderId="0" xfId="0" applyFont="1" applyAlignment="1"/>
    <xf numFmtId="16" fontId="9" fillId="0" borderId="2" xfId="0" applyNumberFormat="1" applyFont="1" applyBorder="1" applyAlignment="1">
      <alignment horizontal="center" vertical="top" wrapText="1"/>
    </xf>
    <xf numFmtId="0" fontId="11" fillId="0" borderId="0" xfId="0" applyFont="1" applyFill="1" applyBorder="1" applyAlignment="1" applyProtection="1"/>
    <xf numFmtId="0" fontId="9" fillId="0" borderId="0" xfId="0" applyFont="1" applyBorder="1" applyAlignment="1" applyProtection="1">
      <alignment horizontal="center" vertical="top"/>
    </xf>
    <xf numFmtId="0" fontId="9" fillId="2" borderId="9" xfId="0" applyFont="1" applyFill="1" applyBorder="1" applyAlignment="1" applyProtection="1">
      <alignment horizontal="center"/>
      <protection locked="0"/>
    </xf>
    <xf numFmtId="0" fontId="24" fillId="0" borderId="0" xfId="0" applyFont="1" applyProtection="1"/>
    <xf numFmtId="0" fontId="6" fillId="0" borderId="0" xfId="0" applyFont="1" applyAlignment="1" applyProtection="1">
      <alignment wrapText="1"/>
    </xf>
    <xf numFmtId="0" fontId="9" fillId="0" borderId="0" xfId="0" applyFont="1" applyAlignment="1">
      <alignment vertical="top"/>
    </xf>
    <xf numFmtId="0" fontId="8" fillId="0" borderId="0" xfId="0" applyFont="1" applyAlignment="1">
      <alignment vertical="top"/>
    </xf>
    <xf numFmtId="0" fontId="36" fillId="0" borderId="0" xfId="0" applyFont="1" applyAlignment="1" applyProtection="1">
      <alignment vertical="top"/>
    </xf>
    <xf numFmtId="0" fontId="0" fillId="0" borderId="0" xfId="0" applyBorder="1" applyAlignment="1">
      <alignment horizontal="center" vertical="top" wrapText="1"/>
    </xf>
    <xf numFmtId="0" fontId="6" fillId="0" borderId="0" xfId="0" applyFont="1" applyBorder="1"/>
    <xf numFmtId="0" fontId="23" fillId="0" borderId="0" xfId="0" applyFont="1" applyBorder="1"/>
    <xf numFmtId="0" fontId="23" fillId="0" borderId="0" xfId="0" applyFont="1" applyBorder="1" applyAlignment="1"/>
    <xf numFmtId="0" fontId="6" fillId="0" borderId="0" xfId="0" applyFont="1" applyAlignment="1">
      <alignment vertical="top" wrapText="1"/>
    </xf>
    <xf numFmtId="0" fontId="0" fillId="0" borderId="2" xfId="0" applyBorder="1" applyAlignment="1">
      <alignment horizontal="left" wrapText="1"/>
    </xf>
    <xf numFmtId="0" fontId="9" fillId="0" borderId="2" xfId="0" applyFont="1" applyBorder="1" applyAlignment="1">
      <alignment horizontal="center" vertical="top"/>
    </xf>
    <xf numFmtId="0" fontId="21" fillId="0" borderId="0" xfId="0" applyFont="1" applyBorder="1" applyAlignment="1" applyProtection="1">
      <alignment horizontal="left" vertical="top" wrapText="1"/>
    </xf>
    <xf numFmtId="0" fontId="13" fillId="0" borderId="0" xfId="0" applyFont="1" applyFill="1" applyBorder="1" applyAlignment="1">
      <alignment vertical="top"/>
    </xf>
    <xf numFmtId="0" fontId="9" fillId="0" borderId="2" xfId="0" applyFont="1" applyBorder="1" applyAlignment="1">
      <alignment vertical="top"/>
    </xf>
    <xf numFmtId="0" fontId="0" fillId="0" borderId="2" xfId="0" applyBorder="1" applyAlignment="1">
      <alignment horizontal="center" wrapText="1"/>
    </xf>
    <xf numFmtId="0" fontId="0" fillId="0" borderId="0" xfId="0" applyFill="1" applyAlignment="1" applyProtection="1">
      <alignment horizontal="left" vertical="top"/>
    </xf>
    <xf numFmtId="0" fontId="0" fillId="0" borderId="0" xfId="0" applyAlignment="1">
      <alignment horizontal="left" vertical="top"/>
    </xf>
    <xf numFmtId="0" fontId="30" fillId="0" borderId="9" xfId="0" applyFont="1" applyFill="1" applyBorder="1" applyAlignment="1" applyProtection="1">
      <alignment horizontal="center" vertical="top"/>
    </xf>
    <xf numFmtId="0" fontId="21" fillId="0" borderId="0" xfId="0" applyFont="1" applyBorder="1" applyAlignment="1" applyProtection="1">
      <alignment horizontal="center" vertical="top" wrapText="1"/>
    </xf>
    <xf numFmtId="0" fontId="5" fillId="0" borderId="0" xfId="0" applyFont="1" applyAlignment="1">
      <alignment horizontal="center"/>
    </xf>
    <xf numFmtId="0" fontId="8" fillId="0" borderId="0" xfId="0" applyFont="1" applyAlignment="1" applyProtection="1">
      <alignment horizontal="left"/>
    </xf>
    <xf numFmtId="0" fontId="31" fillId="3" borderId="2" xfId="0" applyFont="1" applyFill="1" applyBorder="1" applyProtection="1"/>
    <xf numFmtId="0" fontId="20" fillId="0" borderId="0" xfId="0" applyFont="1" applyBorder="1" applyAlignment="1" applyProtection="1">
      <alignment vertical="top"/>
    </xf>
    <xf numFmtId="0" fontId="9" fillId="0" borderId="0" xfId="0" applyFont="1" applyFill="1" applyBorder="1" applyAlignment="1">
      <alignment vertical="top" wrapText="1"/>
    </xf>
    <xf numFmtId="0" fontId="9" fillId="0" borderId="0" xfId="0" applyFont="1" applyFill="1" applyBorder="1" applyAlignment="1"/>
    <xf numFmtId="0" fontId="31" fillId="0" borderId="0" xfId="0" applyFont="1" applyFill="1" applyBorder="1" applyAlignment="1" applyProtection="1">
      <alignment horizontal="center"/>
    </xf>
    <xf numFmtId="0" fontId="0" fillId="0" borderId="0" xfId="0" applyFill="1" applyBorder="1" applyAlignment="1"/>
    <xf numFmtId="0" fontId="9" fillId="4" borderId="0" xfId="0" applyFont="1" applyFill="1" applyBorder="1" applyAlignment="1" applyProtection="1">
      <alignment vertical="top"/>
    </xf>
    <xf numFmtId="0" fontId="78" fillId="4" borderId="0" xfId="0" applyFont="1" applyFill="1" applyBorder="1" applyAlignment="1"/>
    <xf numFmtId="0" fontId="60" fillId="0" borderId="0" xfId="0" applyFont="1" applyProtection="1"/>
    <xf numFmtId="0" fontId="60" fillId="3" borderId="0" xfId="0" applyFont="1" applyFill="1" applyProtection="1"/>
    <xf numFmtId="0" fontId="24" fillId="0" borderId="16" xfId="0" applyFont="1" applyBorder="1" applyAlignment="1" applyProtection="1">
      <alignment horizontal="center" vertical="top" wrapText="1"/>
    </xf>
    <xf numFmtId="0" fontId="0" fillId="0" borderId="0" xfId="0" applyBorder="1" applyAlignment="1">
      <alignment horizontal="center"/>
    </xf>
    <xf numFmtId="49" fontId="24" fillId="0" borderId="17" xfId="0" applyNumberFormat="1" applyFont="1" applyBorder="1" applyAlignment="1" applyProtection="1">
      <alignment horizontal="center" vertical="top" wrapText="1"/>
    </xf>
    <xf numFmtId="0" fontId="9" fillId="0" borderId="17" xfId="0" applyFont="1" applyBorder="1" applyAlignment="1">
      <alignment horizontal="center" vertical="top"/>
    </xf>
    <xf numFmtId="0" fontId="6" fillId="0" borderId="0" xfId="0" applyFont="1" applyFill="1" applyBorder="1" applyAlignment="1" applyProtection="1">
      <alignment vertical="top"/>
    </xf>
    <xf numFmtId="0" fontId="0" fillId="0" borderId="0" xfId="0" applyFill="1" applyAlignment="1"/>
    <xf numFmtId="0" fontId="21" fillId="0" borderId="2" xfId="0" applyFont="1" applyBorder="1" applyAlignment="1" applyProtection="1">
      <alignment vertical="top" wrapText="1"/>
    </xf>
    <xf numFmtId="0" fontId="21" fillId="0" borderId="2" xfId="0" applyFont="1" applyFill="1" applyBorder="1" applyAlignment="1" applyProtection="1">
      <alignment vertical="top" wrapText="1"/>
    </xf>
    <xf numFmtId="0" fontId="9" fillId="2" borderId="2" xfId="0" applyFont="1" applyFill="1" applyBorder="1" applyAlignment="1" applyProtection="1">
      <protection locked="0"/>
    </xf>
    <xf numFmtId="0" fontId="21" fillId="0" borderId="9"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8" fillId="0" borderId="0" xfId="0" applyFont="1" applyFill="1" applyAlignment="1" applyProtection="1">
      <alignment wrapText="1"/>
    </xf>
    <xf numFmtId="0" fontId="8" fillId="0" borderId="0" xfId="0" applyFont="1" applyAlignment="1">
      <alignment wrapText="1"/>
    </xf>
    <xf numFmtId="0" fontId="0" fillId="0" borderId="0" xfId="0" applyAlignment="1">
      <alignment wrapText="1"/>
    </xf>
    <xf numFmtId="0" fontId="8" fillId="0" borderId="0" xfId="0" applyFont="1" applyFill="1" applyAlignment="1" applyProtection="1">
      <alignment horizontal="left" vertical="top" wrapText="1"/>
    </xf>
    <xf numFmtId="0" fontId="0" fillId="0" borderId="0" xfId="0" applyAlignment="1">
      <alignment horizontal="left" vertical="top" wrapText="1"/>
    </xf>
    <xf numFmtId="0" fontId="8" fillId="0" borderId="0" xfId="0" applyFont="1" applyAlignment="1" applyProtection="1">
      <alignment vertical="top" wrapText="1"/>
    </xf>
    <xf numFmtId="0" fontId="13"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left" wrapText="1"/>
    </xf>
    <xf numFmtId="0" fontId="0" fillId="0" borderId="0" xfId="0" applyAlignment="1">
      <alignment horizontal="left" wrapText="1"/>
    </xf>
    <xf numFmtId="0" fontId="9" fillId="0" borderId="0" xfId="0" applyFont="1" applyBorder="1" applyAlignment="1">
      <alignment vertical="top" wrapText="1"/>
    </xf>
    <xf numFmtId="0" fontId="9" fillId="0" borderId="0" xfId="0" applyFont="1" applyBorder="1" applyAlignment="1"/>
    <xf numFmtId="0" fontId="15" fillId="0" borderId="0" xfId="0" applyFont="1" applyBorder="1" applyAlignment="1" applyProtection="1">
      <alignment vertical="top"/>
    </xf>
    <xf numFmtId="0" fontId="0" fillId="0" borderId="0" xfId="0" applyBorder="1" applyAlignment="1" applyProtection="1">
      <alignment vertical="top"/>
    </xf>
    <xf numFmtId="0" fontId="0" fillId="0" borderId="0" xfId="0" applyAlignment="1"/>
    <xf numFmtId="0" fontId="0" fillId="0" borderId="0" xfId="0" applyAlignment="1" applyProtection="1">
      <alignment vertical="top" wrapText="1"/>
    </xf>
    <xf numFmtId="0" fontId="5" fillId="0" borderId="0" xfId="0" applyFont="1" applyAlignment="1" applyProtection="1">
      <alignment horizontal="center" vertical="center" wrapText="1"/>
    </xf>
    <xf numFmtId="0" fontId="5" fillId="0" borderId="0" xfId="0" applyFont="1" applyAlignment="1">
      <alignment horizontal="left"/>
    </xf>
    <xf numFmtId="0" fontId="2" fillId="2" borderId="2" xfId="0" applyFont="1" applyFill="1" applyBorder="1" applyAlignment="1" applyProtection="1">
      <alignment horizontal="center"/>
      <protection locked="0"/>
    </xf>
    <xf numFmtId="0" fontId="49" fillId="2" borderId="2" xfId="0" applyFont="1" applyFill="1" applyBorder="1" applyAlignment="1" applyProtection="1">
      <protection locked="0"/>
    </xf>
    <xf numFmtId="0" fontId="6" fillId="0" borderId="0" xfId="0" applyFont="1" applyBorder="1" applyAlignment="1" applyProtection="1">
      <alignment vertical="top"/>
    </xf>
    <xf numFmtId="0" fontId="8" fillId="0" borderId="0" xfId="0" applyFont="1" applyAlignment="1" applyProtection="1"/>
    <xf numFmtId="0" fontId="65" fillId="0" borderId="0" xfId="0" applyFont="1" applyFill="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lignment wrapText="1"/>
    </xf>
    <xf numFmtId="0" fontId="0" fillId="0" borderId="0" xfId="0" applyBorder="1" applyAlignment="1">
      <alignment vertical="top" wrapText="1"/>
    </xf>
    <xf numFmtId="0" fontId="58"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0" fillId="0" borderId="0" xfId="0" applyFill="1" applyBorder="1" applyAlignment="1">
      <alignment wrapText="1"/>
    </xf>
    <xf numFmtId="0" fontId="0" fillId="0" borderId="0" xfId="0" applyFill="1" applyAlignment="1">
      <alignment wrapText="1"/>
    </xf>
    <xf numFmtId="0" fontId="8" fillId="0" borderId="0" xfId="0" applyFont="1" applyAlignment="1" applyProtection="1">
      <alignment wrapText="1"/>
    </xf>
    <xf numFmtId="0" fontId="0" fillId="0" borderId="0" xfId="0" applyAlignment="1" applyProtection="1">
      <alignment wrapText="1"/>
    </xf>
    <xf numFmtId="0" fontId="0" fillId="0" borderId="11" xfId="0" applyBorder="1" applyAlignment="1" applyProtection="1">
      <alignment wrapText="1"/>
    </xf>
    <xf numFmtId="0" fontId="9" fillId="0" borderId="15" xfId="0" applyFont="1" applyBorder="1" applyAlignment="1" applyProtection="1">
      <alignment horizontal="left" vertical="top"/>
    </xf>
    <xf numFmtId="0" fontId="0" fillId="0" borderId="19" xfId="0" applyBorder="1" applyAlignment="1"/>
    <xf numFmtId="0" fontId="0" fillId="0" borderId="7" xfId="0" applyBorder="1" applyAlignment="1"/>
    <xf numFmtId="0" fontId="9" fillId="0" borderId="0" xfId="0" applyFont="1" applyAlignment="1">
      <alignment vertical="top" wrapText="1"/>
    </xf>
    <xf numFmtId="0" fontId="57" fillId="0" borderId="2" xfId="0" applyFont="1" applyBorder="1" applyAlignment="1" applyProtection="1">
      <alignment horizontal="center" vertical="top" wrapText="1"/>
    </xf>
    <xf numFmtId="0" fontId="8" fillId="0" borderId="0" xfId="0" applyFont="1" applyAlignment="1"/>
    <xf numFmtId="0" fontId="21" fillId="0" borderId="2" xfId="0" applyFont="1" applyBorder="1" applyAlignment="1" applyProtection="1">
      <alignment horizontal="center" vertical="top" wrapText="1"/>
    </xf>
    <xf numFmtId="0" fontId="0" fillId="0" borderId="2" xfId="0" applyBorder="1" applyAlignment="1">
      <alignment horizontal="center" vertical="top" wrapText="1"/>
    </xf>
    <xf numFmtId="0" fontId="9" fillId="0" borderId="0" xfId="0" applyFont="1" applyAlignment="1" applyProtection="1"/>
    <xf numFmtId="0" fontId="0" fillId="0" borderId="3" xfId="0" applyBorder="1" applyAlignment="1" applyProtection="1">
      <alignment vertical="top" wrapText="1"/>
    </xf>
    <xf numFmtId="0" fontId="0" fillId="0" borderId="4"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7" fillId="0" borderId="9" xfId="0" applyFont="1" applyBorder="1" applyAlignment="1" applyProtection="1">
      <alignment vertical="top" wrapText="1"/>
    </xf>
    <xf numFmtId="0" fontId="0" fillId="0" borderId="18" xfId="0" applyBorder="1" applyAlignment="1">
      <alignment vertical="top" wrapText="1"/>
    </xf>
    <xf numFmtId="0" fontId="0" fillId="0" borderId="8" xfId="0" applyBorder="1" applyAlignment="1">
      <alignment vertical="top" wrapText="1"/>
    </xf>
    <xf numFmtId="0" fontId="57" fillId="0" borderId="9" xfId="0" applyFont="1" applyBorder="1" applyAlignment="1" applyProtection="1">
      <alignment horizontal="center" vertical="top" wrapText="1"/>
    </xf>
    <xf numFmtId="0" fontId="0" fillId="0" borderId="18" xfId="0" applyBorder="1" applyAlignment="1">
      <alignment horizontal="center" vertical="top" wrapText="1"/>
    </xf>
    <xf numFmtId="0" fontId="0" fillId="0" borderId="8" xfId="0" applyBorder="1" applyAlignment="1">
      <alignment horizontal="center" vertical="top" wrapText="1"/>
    </xf>
    <xf numFmtId="0" fontId="12" fillId="0" borderId="2" xfId="0" applyFont="1" applyBorder="1" applyAlignment="1" applyProtection="1">
      <alignment horizontal="center" vertical="top" wrapText="1"/>
    </xf>
    <xf numFmtId="0" fontId="0" fillId="0" borderId="2" xfId="0" applyBorder="1" applyAlignment="1">
      <alignment vertical="top" wrapText="1"/>
    </xf>
    <xf numFmtId="0" fontId="57" fillId="0" borderId="2" xfId="0" applyFont="1" applyBorder="1" applyAlignment="1">
      <alignment horizontal="center" vertical="top" wrapText="1"/>
    </xf>
    <xf numFmtId="0" fontId="9" fillId="0" borderId="0" xfId="0" applyFont="1" applyBorder="1" applyAlignment="1" applyProtection="1">
      <alignment vertical="top" wrapText="1"/>
    </xf>
    <xf numFmtId="0" fontId="25" fillId="0" borderId="0" xfId="0" applyFont="1" applyAlignment="1" applyProtection="1">
      <alignment wrapText="1"/>
    </xf>
    <xf numFmtId="0" fontId="27" fillId="0" borderId="0" xfId="0" applyFont="1" applyAlignment="1">
      <alignment wrapText="1"/>
    </xf>
    <xf numFmtId="0" fontId="9" fillId="0" borderId="0" xfId="0" applyFont="1" applyFill="1" applyAlignment="1" applyProtection="1"/>
    <xf numFmtId="0" fontId="32" fillId="0" borderId="0" xfId="0" applyFont="1" applyAlignment="1" applyProtection="1">
      <alignment wrapText="1"/>
    </xf>
    <xf numFmtId="0" fontId="8" fillId="0" borderId="0" xfId="0" applyFont="1" applyFill="1" applyBorder="1" applyAlignment="1" applyProtection="1">
      <alignment vertical="center" wrapText="1"/>
    </xf>
    <xf numFmtId="0" fontId="0" fillId="0" borderId="0" xfId="0" applyAlignment="1">
      <alignment vertical="center" wrapText="1"/>
    </xf>
    <xf numFmtId="0" fontId="9" fillId="0" borderId="0" xfId="0" applyFont="1" applyFill="1" applyBorder="1" applyAlignment="1" applyProtection="1">
      <alignment vertical="top"/>
    </xf>
    <xf numFmtId="0" fontId="0" fillId="0" borderId="0" xfId="0" applyFill="1" applyBorder="1" applyAlignment="1"/>
    <xf numFmtId="0" fontId="42" fillId="3" borderId="2" xfId="0" applyFont="1" applyFill="1" applyBorder="1" applyAlignment="1" applyProtection="1">
      <alignment wrapText="1"/>
    </xf>
    <xf numFmtId="0" fontId="0" fillId="0" borderId="2" xfId="0" applyBorder="1" applyAlignment="1">
      <alignment wrapText="1"/>
    </xf>
    <xf numFmtId="0" fontId="9" fillId="0" borderId="0" xfId="0" applyFont="1" applyBorder="1" applyAlignment="1" applyProtection="1">
      <alignment vertical="top"/>
    </xf>
    <xf numFmtId="0" fontId="0" fillId="0" borderId="0" xfId="0" applyAlignment="1">
      <alignment vertical="top"/>
    </xf>
    <xf numFmtId="0" fontId="8" fillId="0" borderId="0" xfId="0" applyFont="1" applyFill="1" applyAlignment="1" applyProtection="1">
      <alignment vertical="top" wrapText="1"/>
    </xf>
    <xf numFmtId="0" fontId="0" fillId="0" borderId="0" xfId="0" applyFill="1" applyAlignment="1" applyProtection="1">
      <alignment vertical="top" wrapText="1"/>
    </xf>
    <xf numFmtId="0" fontId="9" fillId="0" borderId="0" xfId="0" applyFont="1" applyFill="1" applyAlignment="1" applyProtection="1">
      <alignment wrapText="1"/>
    </xf>
    <xf numFmtId="0" fontId="42" fillId="3" borderId="0" xfId="0" applyFont="1" applyFill="1" applyAlignment="1" applyProtection="1"/>
    <xf numFmtId="0" fontId="8" fillId="0" borderId="0" xfId="0" applyFont="1" applyFill="1" applyBorder="1" applyAlignment="1" applyProtection="1">
      <alignment wrapText="1"/>
    </xf>
    <xf numFmtId="0" fontId="8" fillId="0" borderId="0" xfId="0" applyFont="1" applyBorder="1" applyAlignment="1">
      <alignment wrapText="1"/>
    </xf>
    <xf numFmtId="0" fontId="8" fillId="0" borderId="0" xfId="0" applyFont="1" applyAlignment="1">
      <alignment vertical="top" wrapText="1"/>
    </xf>
    <xf numFmtId="0" fontId="5" fillId="3" borderId="2" xfId="0" applyFont="1" applyFill="1" applyBorder="1" applyAlignment="1" applyProtection="1">
      <alignment horizontal="left" vertical="top" wrapText="1"/>
    </xf>
    <xf numFmtId="0" fontId="16" fillId="0" borderId="2" xfId="0" applyFont="1" applyBorder="1" applyAlignment="1" applyProtection="1">
      <alignment vertical="top" wrapText="1"/>
    </xf>
    <xf numFmtId="0" fontId="0" fillId="0" borderId="2" xfId="0" applyBorder="1" applyAlignment="1"/>
    <xf numFmtId="0" fontId="0" fillId="0" borderId="2" xfId="0" applyBorder="1" applyAlignment="1" applyProtection="1">
      <alignment vertical="top" wrapText="1"/>
    </xf>
    <xf numFmtId="0" fontId="0" fillId="0" borderId="2" xfId="0" applyBorder="1" applyAlignment="1">
      <alignment horizontal="left" wrapText="1"/>
    </xf>
    <xf numFmtId="0" fontId="9" fillId="0" borderId="2" xfId="0" applyFont="1" applyBorder="1" applyAlignment="1">
      <alignment horizontal="center" vertical="center" wrapText="1"/>
    </xf>
    <xf numFmtId="0" fontId="6" fillId="0" borderId="2" xfId="0" applyFont="1" applyBorder="1" applyAlignment="1">
      <alignment horizontal="center" vertical="top" wrapText="1"/>
    </xf>
    <xf numFmtId="0" fontId="6" fillId="0" borderId="2" xfId="0" applyFont="1" applyBorder="1" applyAlignment="1">
      <alignment wrapText="1"/>
    </xf>
    <xf numFmtId="0" fontId="0" fillId="0" borderId="8" xfId="0" applyBorder="1" applyAlignment="1">
      <alignment horizontal="left" vertical="top" wrapText="1"/>
    </xf>
    <xf numFmtId="0" fontId="42" fillId="3" borderId="15" xfId="0" applyFont="1" applyFill="1" applyBorder="1" applyAlignment="1" applyProtection="1"/>
    <xf numFmtId="0" fontId="42" fillId="3" borderId="19" xfId="0" applyFont="1" applyFill="1" applyBorder="1" applyAlignment="1" applyProtection="1"/>
    <xf numFmtId="0" fontId="42" fillId="3" borderId="7" xfId="0" applyFont="1" applyFill="1" applyBorder="1" applyAlignment="1" applyProtection="1"/>
    <xf numFmtId="0" fontId="6" fillId="0" borderId="2" xfId="0" applyFont="1" applyBorder="1" applyAlignment="1" applyProtection="1">
      <alignment horizontal="center" vertical="top" wrapText="1"/>
    </xf>
    <xf numFmtId="0" fontId="14" fillId="0" borderId="0" xfId="0" applyFont="1" applyAlignment="1">
      <alignment vertical="top" wrapText="1"/>
    </xf>
    <xf numFmtId="0" fontId="9" fillId="0" borderId="15" xfId="0" applyFont="1" applyBorder="1" applyAlignment="1" applyProtection="1">
      <alignment vertical="top"/>
    </xf>
    <xf numFmtId="0" fontId="9" fillId="0" borderId="7" xfId="0" applyFont="1" applyBorder="1" applyAlignment="1" applyProtection="1">
      <alignment vertical="top"/>
    </xf>
    <xf numFmtId="0" fontId="0" fillId="0" borderId="11" xfId="0" applyBorder="1" applyAlignment="1">
      <alignment horizontal="left" wrapText="1"/>
    </xf>
    <xf numFmtId="0" fontId="5" fillId="3" borderId="3" xfId="0" applyFont="1" applyFill="1" applyBorder="1" applyAlignment="1" applyProtection="1">
      <alignment horizontal="left" vertical="top"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3" fillId="0" borderId="0" xfId="0" applyFont="1" applyAlignment="1">
      <alignment wrapText="1"/>
    </xf>
    <xf numFmtId="0" fontId="20" fillId="0" borderId="0" xfId="0" applyFont="1" applyBorder="1" applyAlignment="1">
      <alignment vertical="top" wrapText="1"/>
    </xf>
    <xf numFmtId="0" fontId="20" fillId="0" borderId="0" xfId="0" applyFont="1" applyBorder="1" applyAlignment="1"/>
    <xf numFmtId="0" fontId="9" fillId="0" borderId="0" xfId="0" applyFont="1" applyBorder="1" applyAlignment="1">
      <alignment wrapText="1"/>
    </xf>
    <xf numFmtId="0" fontId="39" fillId="0" borderId="0" xfId="0" applyFont="1" applyAlignment="1" applyProtection="1">
      <alignment vertical="center" wrapText="1"/>
    </xf>
    <xf numFmtId="0" fontId="13" fillId="0" borderId="0" xfId="0" applyFont="1" applyAlignment="1">
      <alignment vertical="center" wrapText="1"/>
    </xf>
    <xf numFmtId="0" fontId="0" fillId="0" borderId="9" xfId="0" applyBorder="1" applyAlignment="1" applyProtection="1">
      <alignment horizontal="center" vertical="top" wrapText="1"/>
    </xf>
    <xf numFmtId="0" fontId="0" fillId="0" borderId="8" xfId="0" applyBorder="1" applyAlignment="1" applyProtection="1">
      <alignment horizontal="center" vertical="top" wrapText="1"/>
    </xf>
    <xf numFmtId="0" fontId="0" fillId="0" borderId="8" xfId="0" applyBorder="1" applyAlignment="1" applyProtection="1">
      <alignment horizontal="left" vertical="top" wrapText="1"/>
    </xf>
    <xf numFmtId="0" fontId="6" fillId="0" borderId="0" xfId="0" applyFont="1" applyBorder="1" applyAlignment="1" applyProtection="1">
      <alignment horizontal="left" wrapText="1"/>
    </xf>
    <xf numFmtId="0" fontId="1" fillId="0" borderId="0" xfId="0" applyFont="1" applyBorder="1" applyAlignment="1">
      <alignment wrapText="1"/>
    </xf>
    <xf numFmtId="0" fontId="6" fillId="0" borderId="0" xfId="0" applyFont="1" applyBorder="1" applyAlignment="1" applyProtection="1">
      <alignment wrapText="1"/>
    </xf>
    <xf numFmtId="0" fontId="14" fillId="0" borderId="0" xfId="0" applyFont="1" applyBorder="1" applyAlignment="1">
      <alignment wrapText="1"/>
    </xf>
    <xf numFmtId="0" fontId="5" fillId="3" borderId="15" xfId="0" applyFont="1" applyFill="1" applyBorder="1" applyAlignment="1" applyProtection="1">
      <alignment horizontal="left" vertical="top"/>
    </xf>
    <xf numFmtId="0" fontId="16" fillId="0" borderId="19" xfId="0" applyFont="1" applyBorder="1" applyAlignment="1" applyProtection="1">
      <alignment vertical="top"/>
    </xf>
    <xf numFmtId="0" fontId="16" fillId="0" borderId="7" xfId="0" applyFont="1" applyBorder="1" applyAlignment="1" applyProtection="1">
      <alignment vertical="top"/>
    </xf>
    <xf numFmtId="0" fontId="27" fillId="0" borderId="0" xfId="0" applyFont="1" applyAlignment="1">
      <alignment vertical="top" wrapText="1"/>
    </xf>
    <xf numFmtId="0" fontId="12" fillId="0" borderId="9" xfId="0" applyFont="1" applyBorder="1" applyAlignment="1" applyProtection="1">
      <alignment vertical="top" wrapText="1"/>
    </xf>
    <xf numFmtId="0" fontId="12" fillId="0" borderId="18" xfId="0" applyFont="1" applyBorder="1" applyAlignment="1">
      <alignment vertical="top" wrapText="1"/>
    </xf>
    <xf numFmtId="0" fontId="9" fillId="0" borderId="15" xfId="0" applyFont="1" applyBorder="1" applyAlignment="1" applyProtection="1">
      <alignment horizontal="center" vertical="top" wrapText="1"/>
    </xf>
    <xf numFmtId="0" fontId="9" fillId="0" borderId="19" xfId="0" applyFont="1" applyBorder="1" applyAlignment="1">
      <alignment wrapText="1"/>
    </xf>
    <xf numFmtId="0" fontId="12" fillId="0" borderId="9" xfId="0" applyFont="1" applyBorder="1" applyAlignment="1" applyProtection="1">
      <alignment horizontal="center" vertical="top" wrapText="1"/>
    </xf>
    <xf numFmtId="0" fontId="12" fillId="0" borderId="18" xfId="0" applyFont="1" applyBorder="1" applyAlignment="1" applyProtection="1">
      <alignment vertical="top" wrapText="1"/>
    </xf>
    <xf numFmtId="0" fontId="15" fillId="0" borderId="0" xfId="0" applyFont="1" applyBorder="1" applyAlignment="1">
      <alignment vertical="top" wrapText="1"/>
    </xf>
    <xf numFmtId="0" fontId="52" fillId="3" borderId="15" xfId="0" applyFont="1" applyFill="1" applyBorder="1" applyAlignment="1" applyProtection="1">
      <alignment horizontal="left" vertical="top" wrapText="1"/>
    </xf>
    <xf numFmtId="0" fontId="53" fillId="0" borderId="19" xfId="0" applyFont="1" applyBorder="1" applyAlignment="1" applyProtection="1">
      <alignment vertical="top" wrapText="1"/>
    </xf>
    <xf numFmtId="0" fontId="53" fillId="0" borderId="7" xfId="0" applyFont="1" applyBorder="1" applyAlignment="1" applyProtection="1">
      <alignment vertical="top" wrapText="1"/>
    </xf>
    <xf numFmtId="0" fontId="29" fillId="0" borderId="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52" fillId="3" borderId="15" xfId="0" applyFont="1" applyFill="1" applyBorder="1" applyAlignment="1" applyProtection="1">
      <alignment horizontal="left" vertical="top"/>
    </xf>
    <xf numFmtId="0" fontId="53" fillId="0" borderId="19" xfId="0" applyFont="1" applyBorder="1" applyAlignment="1" applyProtection="1">
      <alignment vertical="top"/>
    </xf>
    <xf numFmtId="0" fontId="53" fillId="0" borderId="7" xfId="0" applyFont="1" applyBorder="1" applyAlignment="1" applyProtection="1">
      <alignment vertical="top"/>
    </xf>
    <xf numFmtId="0" fontId="28" fillId="3" borderId="3" xfId="0" applyFont="1" applyFill="1" applyBorder="1" applyAlignment="1" applyProtection="1">
      <alignment vertical="center"/>
    </xf>
    <xf numFmtId="0" fontId="28" fillId="3" borderId="4" xfId="0" applyFont="1" applyFill="1" applyBorder="1" applyAlignment="1" applyProtection="1">
      <alignment vertical="center"/>
    </xf>
    <xf numFmtId="0" fontId="28" fillId="3" borderId="16" xfId="0" applyFont="1" applyFill="1" applyBorder="1" applyAlignment="1" applyProtection="1">
      <alignment vertical="center"/>
    </xf>
    <xf numFmtId="0" fontId="28" fillId="3" borderId="10" xfId="0" applyFont="1" applyFill="1" applyBorder="1" applyAlignment="1" applyProtection="1">
      <alignment vertical="center"/>
    </xf>
    <xf numFmtId="0" fontId="28" fillId="3" borderId="11" xfId="0" applyFont="1" applyFill="1" applyBorder="1" applyAlignment="1" applyProtection="1">
      <alignment vertical="center"/>
    </xf>
    <xf numFmtId="0" fontId="28" fillId="3" borderId="12" xfId="0" applyFont="1" applyFill="1" applyBorder="1" applyAlignment="1" applyProtection="1">
      <alignment vertical="center"/>
    </xf>
    <xf numFmtId="0" fontId="5" fillId="3" borderId="0" xfId="0" applyFont="1" applyFill="1" applyBorder="1" applyAlignment="1">
      <alignment horizontal="left" vertical="top" wrapText="1"/>
    </xf>
    <xf numFmtId="0" fontId="52" fillId="3" borderId="19" xfId="0" applyFont="1" applyFill="1" applyBorder="1" applyAlignment="1" applyProtection="1">
      <alignment horizontal="left" vertical="top"/>
    </xf>
    <xf numFmtId="0" fontId="52" fillId="3" borderId="7" xfId="0" applyFont="1" applyFill="1" applyBorder="1" applyAlignment="1" applyProtection="1">
      <alignment horizontal="left" vertical="top"/>
    </xf>
    <xf numFmtId="0" fontId="42" fillId="3" borderId="15" xfId="0" applyFont="1" applyFill="1" applyBorder="1" applyAlignment="1" applyProtection="1">
      <alignment horizontal="left" vertical="top"/>
    </xf>
    <xf numFmtId="0" fontId="51" fillId="0" borderId="19" xfId="0" applyFont="1" applyBorder="1" applyAlignment="1" applyProtection="1">
      <alignment vertical="top"/>
    </xf>
    <xf numFmtId="0" fontId="51" fillId="0" borderId="7" xfId="0" applyFont="1" applyBorder="1" applyAlignment="1" applyProtection="1">
      <alignment vertical="top"/>
    </xf>
    <xf numFmtId="0" fontId="47" fillId="3" borderId="0" xfId="0" applyFont="1" applyFill="1" applyAlignment="1" applyProtection="1">
      <alignment horizontal="center"/>
    </xf>
    <xf numFmtId="0" fontId="52" fillId="3" borderId="0" xfId="0" applyFont="1" applyFill="1" applyBorder="1" applyAlignment="1" applyProtection="1">
      <alignment horizontal="left" vertical="top" wrapText="1"/>
    </xf>
    <xf numFmtId="0" fontId="50" fillId="0" borderId="0" xfId="0" applyFont="1" applyAlignment="1">
      <alignment wrapText="1"/>
    </xf>
    <xf numFmtId="0" fontId="50" fillId="0" borderId="11" xfId="0" applyFont="1" applyBorder="1" applyAlignment="1">
      <alignment wrapText="1"/>
    </xf>
    <xf numFmtId="0" fontId="15" fillId="0" borderId="0" xfId="0" applyFont="1" applyBorder="1" applyAlignment="1">
      <alignment horizontal="justify" vertical="top" wrapText="1"/>
    </xf>
    <xf numFmtId="0" fontId="5" fillId="3" borderId="0" xfId="0" applyFont="1" applyFill="1" applyBorder="1" applyAlignment="1" applyProtection="1">
      <alignment horizontal="left" vertical="top" wrapText="1"/>
    </xf>
    <xf numFmtId="0" fontId="16" fillId="0" borderId="0" xfId="0" applyFont="1" applyAlignment="1">
      <alignment vertical="top" wrapText="1"/>
    </xf>
    <xf numFmtId="0" fontId="16" fillId="0" borderId="0" xfId="0" applyFont="1" applyAlignment="1">
      <alignment wrapText="1"/>
    </xf>
    <xf numFmtId="0" fontId="26" fillId="0" borderId="0" xfId="0" applyFont="1" applyAlignment="1">
      <alignment vertical="top" wrapText="1"/>
    </xf>
    <xf numFmtId="0" fontId="0" fillId="0" borderId="0" xfId="0" applyFill="1" applyAlignment="1" applyProtection="1">
      <alignment wrapText="1"/>
    </xf>
    <xf numFmtId="0" fontId="42" fillId="3" borderId="0" xfId="0" applyFont="1" applyFill="1" applyBorder="1" applyAlignment="1" applyProtection="1">
      <alignment horizontal="left" vertical="top" wrapText="1"/>
    </xf>
    <xf numFmtId="0" fontId="13" fillId="0" borderId="0" xfId="0" applyFont="1" applyAlignment="1">
      <alignment horizontal="left" wrapText="1"/>
    </xf>
    <xf numFmtId="0" fontId="16" fillId="0" borderId="0" xfId="0" applyFont="1" applyBorder="1" applyAlignment="1" applyProtection="1">
      <alignment vertical="top" wrapText="1"/>
    </xf>
    <xf numFmtId="0" fontId="9" fillId="0" borderId="0" xfId="0" applyFont="1" applyAlignment="1" applyProtection="1">
      <alignment wrapText="1"/>
    </xf>
    <xf numFmtId="0" fontId="0" fillId="0" borderId="0" xfId="0" applyAlignment="1" applyProtection="1">
      <alignment horizontal="center" wrapText="1"/>
    </xf>
    <xf numFmtId="0" fontId="0" fillId="0" borderId="0" xfId="0" applyBorder="1" applyAlignment="1" applyProtection="1">
      <alignment horizontal="center" wrapText="1"/>
    </xf>
    <xf numFmtId="0" fontId="33" fillId="0" borderId="0" xfId="0" applyFont="1" applyAlignment="1">
      <alignment wrapText="1"/>
    </xf>
    <xf numFmtId="0" fontId="6" fillId="0" borderId="0" xfId="0" applyFont="1" applyAlignment="1" applyProtection="1">
      <alignment horizontal="left" vertical="top" wrapText="1"/>
    </xf>
    <xf numFmtId="0" fontId="20" fillId="0" borderId="0" xfId="0" applyFont="1" applyAlignment="1" applyProtection="1">
      <alignment vertical="top" wrapText="1"/>
    </xf>
    <xf numFmtId="0" fontId="22" fillId="0" borderId="0" xfId="0" applyFont="1" applyBorder="1" applyAlignment="1" applyProtection="1">
      <alignment horizontal="center" vertical="top" wrapText="1"/>
    </xf>
    <xf numFmtId="0" fontId="6" fillId="0" borderId="2" xfId="0" applyFont="1" applyBorder="1" applyAlignment="1" applyProtection="1">
      <alignment wrapText="1"/>
    </xf>
    <xf numFmtId="0" fontId="0" fillId="0" borderId="2" xfId="0" applyBorder="1" applyAlignment="1" applyProtection="1">
      <alignment wrapText="1"/>
    </xf>
    <xf numFmtId="0" fontId="25" fillId="3" borderId="0" xfId="0" applyFont="1" applyFill="1" applyBorder="1" applyAlignment="1" applyProtection="1">
      <alignment vertical="top" wrapText="1"/>
    </xf>
    <xf numFmtId="0" fontId="13" fillId="3" borderId="0" xfId="0" applyFont="1" applyFill="1" applyAlignment="1" applyProtection="1">
      <alignment wrapText="1"/>
    </xf>
    <xf numFmtId="0" fontId="0" fillId="0" borderId="2" xfId="0" applyBorder="1" applyAlignment="1" applyProtection="1"/>
    <xf numFmtId="0" fontId="24" fillId="0" borderId="0" xfId="0" applyFont="1" applyBorder="1" applyAlignment="1" applyProtection="1">
      <alignment vertical="top" wrapText="1"/>
    </xf>
    <xf numFmtId="0" fontId="8" fillId="0" borderId="4" xfId="0" applyFont="1" applyBorder="1" applyAlignment="1" applyProtection="1">
      <alignment vertical="top" wrapText="1"/>
    </xf>
    <xf numFmtId="0" fontId="9" fillId="0" borderId="4" xfId="0" applyFont="1" applyBorder="1" applyAlignment="1" applyProtection="1">
      <alignment vertical="top" wrapText="1"/>
    </xf>
    <xf numFmtId="0" fontId="9" fillId="0" borderId="0" xfId="0" applyFont="1" applyAlignment="1" applyProtection="1">
      <alignment vertical="top" wrapText="1"/>
    </xf>
    <xf numFmtId="0" fontId="23" fillId="0" borderId="2" xfId="0" applyFont="1" applyBorder="1" applyAlignment="1" applyProtection="1">
      <alignment horizontal="center" vertical="top" wrapText="1"/>
    </xf>
    <xf numFmtId="0" fontId="23" fillId="0" borderId="15" xfId="0" applyFont="1" applyBorder="1" applyAlignment="1" applyProtection="1">
      <alignment horizontal="center" vertical="top" wrapText="1"/>
    </xf>
    <xf numFmtId="0" fontId="56" fillId="0" borderId="19" xfId="0" applyFont="1" applyBorder="1" applyAlignment="1">
      <alignment horizontal="center" vertical="top" wrapText="1"/>
    </xf>
    <xf numFmtId="0" fontId="56" fillId="0" borderId="7" xfId="0" applyFont="1" applyBorder="1" applyAlignment="1">
      <alignment horizontal="center" vertical="top" wrapText="1"/>
    </xf>
    <xf numFmtId="0" fontId="56" fillId="0" borderId="8" xfId="0" applyFont="1" applyBorder="1" applyAlignment="1">
      <alignment horizontal="center" wrapText="1"/>
    </xf>
    <xf numFmtId="0" fontId="21" fillId="0" borderId="9" xfId="0" applyFont="1" applyBorder="1" applyAlignment="1" applyProtection="1">
      <alignment horizontal="center" vertical="top" wrapText="1"/>
    </xf>
    <xf numFmtId="0" fontId="21" fillId="0" borderId="8" xfId="0" applyFont="1" applyBorder="1" applyAlignment="1" applyProtection="1">
      <alignment horizontal="center" vertical="top" wrapText="1"/>
    </xf>
    <xf numFmtId="0" fontId="66" fillId="0" borderId="9" xfId="0" applyFont="1" applyBorder="1" applyAlignment="1" applyProtection="1">
      <alignment horizontal="center" wrapText="1"/>
    </xf>
    <xf numFmtId="0" fontId="66" fillId="0" borderId="8" xfId="0" applyFont="1" applyBorder="1" applyAlignment="1" applyProtection="1">
      <alignment horizontal="center" wrapText="1"/>
    </xf>
    <xf numFmtId="0" fontId="14" fillId="0" borderId="0" xfId="0" applyFont="1" applyAlignment="1">
      <alignment vertical="center" wrapText="1"/>
    </xf>
    <xf numFmtId="0" fontId="9" fillId="0" borderId="2" xfId="0" applyFont="1" applyBorder="1" applyAlignment="1" applyProtection="1">
      <alignment horizontal="center"/>
    </xf>
    <xf numFmtId="0" fontId="9" fillId="0" borderId="2" xfId="0" applyFont="1" applyBorder="1" applyAlignment="1">
      <alignment horizontal="center"/>
    </xf>
    <xf numFmtId="0" fontId="42" fillId="3" borderId="2" xfId="0" applyFont="1" applyFill="1" applyBorder="1" applyAlignment="1" applyProtection="1">
      <alignment horizontal="left" vertical="top" wrapText="1"/>
    </xf>
    <xf numFmtId="0" fontId="51" fillId="0" borderId="2" xfId="0" applyFont="1" applyBorder="1" applyAlignment="1">
      <alignment wrapText="1"/>
    </xf>
    <xf numFmtId="0" fontId="8" fillId="0" borderId="2" xfId="0" applyFont="1" applyFill="1" applyBorder="1" applyAlignment="1" applyProtection="1">
      <alignment vertical="top" wrapText="1"/>
    </xf>
    <xf numFmtId="0" fontId="9" fillId="0" borderId="0" xfId="0" applyFont="1" applyAlignment="1" applyProtection="1">
      <alignment horizontal="center" wrapText="1"/>
    </xf>
    <xf numFmtId="0" fontId="9" fillId="0" borderId="0" xfId="0" applyFont="1" applyAlignment="1" applyProtection="1">
      <alignment horizontal="center" vertical="center"/>
    </xf>
    <xf numFmtId="0" fontId="0" fillId="0" borderId="15" xfId="0" applyBorder="1" applyAlignment="1" applyProtection="1"/>
    <xf numFmtId="0" fontId="0" fillId="0" borderId="19" xfId="0" applyBorder="1" applyAlignment="1" applyProtection="1"/>
    <xf numFmtId="0" fontId="0" fillId="0" borderId="7" xfId="0" applyBorder="1" applyAlignment="1" applyProtection="1"/>
    <xf numFmtId="0" fontId="0" fillId="0" borderId="2" xfId="0" applyBorder="1" applyAlignment="1" applyProtection="1">
      <alignment horizontal="center" vertical="top" wrapText="1"/>
    </xf>
    <xf numFmtId="0" fontId="9" fillId="3" borderId="2" xfId="0" applyFont="1" applyFill="1" applyBorder="1" applyAlignment="1" applyProtection="1"/>
    <xf numFmtId="0" fontId="0" fillId="3" borderId="2" xfId="0" applyFill="1" applyBorder="1" applyAlignment="1"/>
    <xf numFmtId="0" fontId="36" fillId="0" borderId="0" xfId="0" applyFont="1" applyAlignment="1">
      <alignment vertical="top" wrapText="1"/>
    </xf>
    <xf numFmtId="0" fontId="9" fillId="0" borderId="4" xfId="0" applyFont="1" applyBorder="1" applyAlignment="1" applyProtection="1">
      <alignment horizontal="center" wrapText="1"/>
    </xf>
    <xf numFmtId="0" fontId="0" fillId="0" borderId="21" xfId="0" applyBorder="1" applyAlignment="1">
      <alignment horizontal="center" wrapText="1"/>
    </xf>
    <xf numFmtId="0" fontId="21" fillId="0" borderId="8" xfId="0" applyFont="1" applyBorder="1" applyAlignment="1" applyProtection="1">
      <alignment horizontal="left" vertical="top" wrapText="1"/>
    </xf>
    <xf numFmtId="0" fontId="9" fillId="0" borderId="0" xfId="0" applyFont="1" applyBorder="1" applyAlignment="1" applyProtection="1"/>
    <xf numFmtId="0" fontId="0" fillId="0" borderId="0" xfId="0" applyBorder="1" applyAlignment="1" applyProtection="1"/>
    <xf numFmtId="0" fontId="9" fillId="0" borderId="0" xfId="0" applyFont="1" applyBorder="1" applyAlignment="1" applyProtection="1">
      <alignment wrapText="1"/>
    </xf>
    <xf numFmtId="0" fontId="0" fillId="0" borderId="20" xfId="0" applyBorder="1" applyAlignment="1"/>
    <xf numFmtId="0" fontId="0" fillId="0" borderId="17" xfId="0" applyBorder="1" applyAlignment="1" applyProtection="1">
      <alignment horizontal="center" vertical="top"/>
    </xf>
    <xf numFmtId="0" fontId="6" fillId="0" borderId="0" xfId="0" applyFont="1" applyAlignment="1">
      <alignment wrapText="1"/>
    </xf>
    <xf numFmtId="0" fontId="6" fillId="0" borderId="0" xfId="0" applyFont="1" applyAlignment="1"/>
    <xf numFmtId="0" fontId="40" fillId="0" borderId="0" xfId="0" applyFont="1" applyAlignment="1">
      <alignment wrapText="1"/>
    </xf>
    <xf numFmtId="0" fontId="9" fillId="0" borderId="0" xfId="0" applyFont="1" applyAlignment="1">
      <alignment wrapText="1"/>
    </xf>
    <xf numFmtId="0" fontId="0" fillId="0" borderId="0" xfId="0" applyBorder="1" applyAlignment="1" applyProtection="1">
      <alignment wrapText="1"/>
    </xf>
    <xf numFmtId="0" fontId="56" fillId="0" borderId="0" xfId="0" applyFont="1" applyAlignment="1">
      <alignment wrapText="1"/>
    </xf>
    <xf numFmtId="0" fontId="9" fillId="0" borderId="2" xfId="0" applyFont="1" applyBorder="1" applyAlignment="1" applyProtection="1">
      <alignment horizontal="left" vertical="top" wrapText="1"/>
    </xf>
    <xf numFmtId="0" fontId="9" fillId="0" borderId="2" xfId="0" applyFont="1" applyBorder="1" applyAlignment="1" applyProtection="1"/>
    <xf numFmtId="0" fontId="9" fillId="0" borderId="15" xfId="0" applyFont="1" applyBorder="1" applyAlignment="1" applyProtection="1">
      <alignment horizontal="center" wrapText="1"/>
    </xf>
    <xf numFmtId="0" fontId="0" fillId="0" borderId="19" xfId="0" applyBorder="1" applyAlignment="1">
      <alignment wrapText="1"/>
    </xf>
    <xf numFmtId="0" fontId="0" fillId="0" borderId="7" xfId="0" applyBorder="1" applyAlignment="1">
      <alignment wrapText="1"/>
    </xf>
    <xf numFmtId="0" fontId="9" fillId="0" borderId="0" xfId="0" applyFont="1" applyAlignment="1" applyProtection="1">
      <alignment vertical="center" wrapText="1" shrinkToFit="1"/>
    </xf>
    <xf numFmtId="0" fontId="56" fillId="0" borderId="0" xfId="0" applyFont="1" applyAlignment="1">
      <alignment vertical="center" wrapText="1" shrinkToFit="1"/>
    </xf>
    <xf numFmtId="0" fontId="56" fillId="0" borderId="0" xfId="0" applyFont="1" applyAlignment="1">
      <alignment vertical="center" wrapText="1"/>
    </xf>
    <xf numFmtId="0" fontId="36" fillId="0" borderId="0" xfId="0" applyFont="1" applyAlignment="1" applyProtection="1">
      <alignment horizontal="left" wrapText="1"/>
    </xf>
    <xf numFmtId="0" fontId="9" fillId="0" borderId="0" xfId="0" applyFont="1" applyAlignment="1" applyProtection="1">
      <alignment horizontal="left" wrapText="1"/>
    </xf>
    <xf numFmtId="0" fontId="9" fillId="0" borderId="2" xfId="0" applyFont="1" applyBorder="1" applyAlignment="1" applyProtection="1">
      <alignment horizontal="center" vertical="top" wrapText="1"/>
    </xf>
    <xf numFmtId="0" fontId="9" fillId="0" borderId="2" xfId="0" applyFont="1" applyBorder="1" applyAlignment="1">
      <alignment vertical="top" wrapText="1"/>
    </xf>
    <xf numFmtId="0" fontId="9" fillId="0" borderId="2" xfId="0" applyFont="1" applyBorder="1" applyAlignment="1">
      <alignment horizontal="center" vertical="top" wrapText="1"/>
    </xf>
    <xf numFmtId="0" fontId="9" fillId="0" borderId="2" xfId="0" applyFont="1" applyBorder="1" applyAlignment="1"/>
    <xf numFmtId="0" fontId="42" fillId="3" borderId="2" xfId="0" applyFont="1" applyFill="1" applyBorder="1" applyAlignment="1" applyProtection="1"/>
    <xf numFmtId="0" fontId="9" fillId="0" borderId="2" xfId="0" applyFont="1" applyBorder="1" applyAlignment="1" applyProtection="1">
      <alignment vertical="top" wrapText="1"/>
    </xf>
    <xf numFmtId="0" fontId="6" fillId="0" borderId="2" xfId="0" applyFont="1" applyBorder="1" applyAlignment="1"/>
    <xf numFmtId="0" fontId="8" fillId="0" borderId="0" xfId="0" applyFont="1" applyBorder="1" applyAlignment="1" applyProtection="1">
      <alignment horizontal="left" vertical="top" wrapText="1"/>
    </xf>
    <xf numFmtId="0" fontId="0" fillId="0" borderId="0" xfId="0" applyBorder="1" applyAlignment="1"/>
    <xf numFmtId="0" fontId="0" fillId="2" borderId="2" xfId="0" applyFill="1" applyBorder="1" applyAlignment="1" applyProtection="1">
      <protection locked="0"/>
    </xf>
    <xf numFmtId="0" fontId="9" fillId="2" borderId="15" xfId="0" applyFont="1" applyFill="1" applyBorder="1" applyAlignment="1" applyProtection="1">
      <alignment horizontal="left"/>
      <protection locked="0"/>
    </xf>
    <xf numFmtId="0" fontId="9" fillId="2" borderId="19" xfId="0"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9" fillId="0" borderId="7" xfId="0" applyFont="1" applyBorder="1" applyAlignment="1" applyProtection="1">
      <alignment horizontal="center"/>
      <protection locked="0"/>
    </xf>
    <xf numFmtId="0" fontId="9" fillId="2" borderId="8" xfId="0" applyFont="1" applyFill="1" applyBorder="1" applyAlignment="1" applyProtection="1">
      <protection locked="0"/>
    </xf>
    <xf numFmtId="0" fontId="9" fillId="2" borderId="2" xfId="0" applyFont="1" applyFill="1" applyBorder="1" applyAlignment="1" applyProtection="1">
      <protection locked="0"/>
    </xf>
    <xf numFmtId="0" fontId="2" fillId="0" borderId="0" xfId="0" applyFont="1" applyAlignment="1" applyProtection="1">
      <alignment horizontal="left" vertical="center"/>
    </xf>
    <xf numFmtId="0" fontId="0" fillId="0" borderId="0" xfId="0" applyAlignment="1" applyProtection="1">
      <alignment horizontal="left" vertical="center"/>
    </xf>
    <xf numFmtId="0" fontId="21" fillId="0" borderId="9" xfId="0" applyFont="1" applyFill="1" applyBorder="1" applyAlignment="1" applyProtection="1">
      <alignment horizontal="left" vertical="top" wrapText="1"/>
    </xf>
    <xf numFmtId="0" fontId="21" fillId="0" borderId="18" xfId="0" applyFont="1" applyFill="1" applyBorder="1" applyAlignment="1" applyProtection="1">
      <alignment horizontal="left" vertical="top" wrapText="1"/>
    </xf>
    <xf numFmtId="0" fontId="74" fillId="3" borderId="15" xfId="0" applyFont="1" applyFill="1" applyBorder="1" applyAlignment="1" applyProtection="1">
      <alignment wrapText="1"/>
    </xf>
    <xf numFmtId="0" fontId="74" fillId="3" borderId="19" xfId="0" applyFont="1" applyFill="1" applyBorder="1" applyAlignment="1" applyProtection="1">
      <alignment wrapText="1"/>
    </xf>
    <xf numFmtId="0" fontId="74" fillId="3" borderId="7" xfId="0" applyFont="1" applyFill="1" applyBorder="1" applyAlignment="1" applyProtection="1">
      <alignment wrapText="1"/>
    </xf>
    <xf numFmtId="0" fontId="15" fillId="0" borderId="0" xfId="0" applyFont="1" applyBorder="1" applyAlignment="1" applyProtection="1"/>
    <xf numFmtId="0" fontId="43" fillId="3" borderId="0" xfId="0" applyFont="1" applyFill="1" applyBorder="1" applyAlignment="1" applyProtection="1">
      <alignment horizontal="left" vertical="top" wrapText="1"/>
    </xf>
    <xf numFmtId="0" fontId="44" fillId="0" borderId="0" xfId="0" applyFont="1" applyBorder="1" applyAlignment="1" applyProtection="1">
      <alignment vertical="top" wrapText="1"/>
    </xf>
    <xf numFmtId="0" fontId="44" fillId="0" borderId="0" xfId="0" applyFont="1" applyAlignment="1">
      <alignment vertical="top" wrapText="1"/>
    </xf>
    <xf numFmtId="0" fontId="6" fillId="0" borderId="19" xfId="0" applyFont="1" applyBorder="1" applyAlignment="1" applyProtection="1">
      <alignment vertical="top"/>
    </xf>
    <xf numFmtId="0" fontId="6" fillId="0" borderId="7" xfId="0" applyFont="1" applyBorder="1" applyAlignment="1" applyProtection="1">
      <alignment vertical="top"/>
    </xf>
    <xf numFmtId="0" fontId="45" fillId="3" borderId="2" xfId="0" applyFont="1" applyFill="1" applyBorder="1" applyAlignment="1" applyProtection="1">
      <alignment vertical="top" wrapText="1"/>
    </xf>
    <xf numFmtId="0" fontId="0" fillId="0" borderId="0" xfId="0" applyFill="1" applyAlignment="1">
      <alignment vertical="top" wrapText="1"/>
    </xf>
    <xf numFmtId="0" fontId="17" fillId="0" borderId="15" xfId="0" applyFont="1" applyBorder="1" applyAlignment="1" applyProtection="1">
      <alignment horizontal="left" vertical="top" wrapText="1"/>
    </xf>
    <xf numFmtId="0" fontId="0" fillId="0" borderId="7" xfId="0" applyBorder="1" applyAlignment="1">
      <alignment horizontal="left" vertical="top" wrapText="1"/>
    </xf>
    <xf numFmtId="0" fontId="9" fillId="0" borderId="15" xfId="0" applyFont="1" applyBorder="1" applyAlignment="1" applyProtection="1">
      <alignment horizontal="left" vertical="top" wrapText="1"/>
    </xf>
    <xf numFmtId="0" fontId="57" fillId="0" borderId="18" xfId="0" applyFont="1" applyBorder="1" applyAlignment="1" applyProtection="1">
      <alignment vertical="top" wrapText="1"/>
    </xf>
    <xf numFmtId="0" fontId="56" fillId="0" borderId="0" xfId="0" applyFont="1" applyAlignment="1" applyProtection="1">
      <alignment vertical="top" wrapText="1"/>
    </xf>
    <xf numFmtId="0" fontId="9" fillId="0" borderId="20" xfId="0" applyFont="1" applyBorder="1" applyAlignment="1" applyProtection="1">
      <alignment wrapText="1"/>
    </xf>
    <xf numFmtId="0" fontId="0" fillId="0" borderId="11" xfId="0" applyFill="1" applyBorder="1" applyAlignment="1" applyProtection="1">
      <alignment wrapText="1"/>
    </xf>
    <xf numFmtId="0" fontId="21" fillId="0" borderId="0" xfId="0" applyFont="1" applyBorder="1" applyAlignment="1" applyProtection="1">
      <alignment horizontal="left" vertical="top" wrapText="1"/>
    </xf>
    <xf numFmtId="0" fontId="0" fillId="0" borderId="0" xfId="0" applyBorder="1" applyAlignment="1">
      <alignment vertical="top"/>
    </xf>
    <xf numFmtId="0" fontId="21" fillId="0" borderId="0" xfId="0" applyFont="1" applyFill="1" applyBorder="1" applyAlignment="1" applyProtection="1">
      <alignment horizontal="center" wrapText="1"/>
    </xf>
    <xf numFmtId="0" fontId="21" fillId="0" borderId="11" xfId="0" applyFont="1" applyFill="1" applyBorder="1" applyAlignment="1" applyProtection="1">
      <alignment horizontal="center" wrapText="1"/>
    </xf>
    <xf numFmtId="0" fontId="8" fillId="0" borderId="0" xfId="0" applyFont="1" applyAlignment="1" applyProtection="1">
      <alignment vertical="center" wrapText="1"/>
    </xf>
    <xf numFmtId="0" fontId="0" fillId="0" borderId="0" xfId="0" applyAlignment="1" applyProtection="1">
      <alignment vertical="center" wrapText="1"/>
    </xf>
    <xf numFmtId="0" fontId="36" fillId="0" borderId="0" xfId="0" applyFont="1" applyAlignment="1" applyProtection="1">
      <alignment vertical="top" wrapText="1"/>
    </xf>
    <xf numFmtId="0" fontId="9" fillId="0" borderId="2" xfId="0" applyFont="1" applyBorder="1" applyAlignment="1">
      <alignment wrapText="1"/>
    </xf>
    <xf numFmtId="0" fontId="20" fillId="0" borderId="0" xfId="0" applyFont="1" applyBorder="1" applyAlignment="1" applyProtection="1">
      <alignment horizontal="left" vertical="top" wrapText="1"/>
    </xf>
    <xf numFmtId="0" fontId="15" fillId="0" borderId="0" xfId="0" applyFont="1" applyAlignment="1">
      <alignment wrapText="1"/>
    </xf>
    <xf numFmtId="0" fontId="17" fillId="0" borderId="2" xfId="0" applyFont="1" applyBorder="1" applyAlignment="1" applyProtection="1">
      <alignment horizontal="left" vertical="top" wrapText="1"/>
    </xf>
    <xf numFmtId="0" fontId="0" fillId="0" borderId="2" xfId="0" applyBorder="1" applyAlignment="1">
      <alignment horizontal="left" vertical="top" wrapText="1"/>
    </xf>
    <xf numFmtId="0" fontId="0" fillId="0" borderId="11" xfId="0" applyBorder="1" applyAlignment="1">
      <alignment horizontal="center" wrapText="1"/>
    </xf>
    <xf numFmtId="0" fontId="77" fillId="0" borderId="0" xfId="0" applyFont="1" applyAlignment="1">
      <alignment wrapText="1"/>
    </xf>
    <xf numFmtId="0" fontId="0" fillId="0" borderId="3"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40" fillId="0" borderId="0" xfId="0" applyFont="1" applyAlignment="1" applyProtection="1"/>
    <xf numFmtId="0" fontId="0" fillId="0" borderId="0" xfId="0" applyAlignment="1" applyProtection="1"/>
    <xf numFmtId="0" fontId="9" fillId="0" borderId="0" xfId="0" applyFont="1" applyBorder="1" applyAlignment="1" applyProtection="1">
      <alignment horizontal="left" wrapText="1"/>
    </xf>
    <xf numFmtId="0" fontId="68" fillId="3" borderId="3" xfId="0" applyFont="1" applyFill="1" applyBorder="1" applyAlignment="1" applyProtection="1">
      <alignment horizontal="left" vertical="top" wrapText="1"/>
    </xf>
    <xf numFmtId="0" fontId="64" fillId="0" borderId="4" xfId="0" applyFont="1" applyBorder="1" applyAlignment="1" applyProtection="1">
      <alignment horizontal="left" vertical="top" wrapText="1"/>
    </xf>
    <xf numFmtId="0" fontId="64" fillId="0" borderId="16" xfId="0" applyFont="1" applyBorder="1" applyAlignment="1" applyProtection="1">
      <alignment horizontal="left" vertical="top" wrapText="1"/>
    </xf>
    <xf numFmtId="0" fontId="27" fillId="0" borderId="17" xfId="0" applyFont="1" applyBorder="1" applyAlignment="1">
      <alignment horizontal="left" vertical="top" wrapText="1"/>
    </xf>
    <xf numFmtId="0" fontId="27" fillId="0" borderId="0" xfId="0" applyFont="1" applyBorder="1" applyAlignment="1">
      <alignment horizontal="left" vertical="top" wrapText="1"/>
    </xf>
    <xf numFmtId="0" fontId="27" fillId="0" borderId="20"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8" fillId="0" borderId="0" xfId="0" applyFont="1" applyAlignment="1" applyProtection="1">
      <alignment horizontal="left" vertical="top" wrapText="1"/>
    </xf>
  </cellXfs>
  <cellStyles count="2">
    <cellStyle name="Normal" xfId="0" builtinId="0"/>
    <cellStyle name="Percent" xfId="1" builtinId="5"/>
  </cellStyles>
  <dxfs count="21">
    <dxf>
      <fill>
        <patternFill>
          <bgColor indexed="11"/>
        </patternFill>
      </fill>
    </dxf>
    <dxf>
      <font>
        <b/>
        <i val="0"/>
        <condense val="0"/>
        <extend val="0"/>
      </font>
      <fill>
        <patternFill>
          <bgColor indexed="11"/>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ont>
        <b/>
        <i val="0"/>
        <condense val="0"/>
        <extend val="0"/>
      </font>
      <fill>
        <patternFill>
          <bgColor indexed="11"/>
        </patternFill>
      </fill>
    </dxf>
    <dxf>
      <fill>
        <patternFill>
          <bgColor indexed="11"/>
        </patternFill>
      </fill>
    </dxf>
    <dxf>
      <font>
        <b/>
        <i val="0"/>
        <condense val="0"/>
        <extend val="0"/>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217"/>
  <sheetViews>
    <sheetView tabSelected="1" topLeftCell="A13" workbookViewId="0">
      <pane ySplit="855" topLeftCell="A56" activePane="bottomLeft"/>
      <selection activeCell="N804" sqref="N804"/>
      <selection pane="bottomLeft" activeCell="N74" sqref="N74"/>
    </sheetView>
  </sheetViews>
  <sheetFormatPr defaultRowHeight="12.75"/>
  <cols>
    <col min="1" max="1" width="7" style="2" customWidth="1"/>
    <col min="2" max="2" width="12.5" style="2" customWidth="1"/>
    <col min="3" max="3" width="10.1640625" style="2" customWidth="1"/>
    <col min="4" max="7" width="9.33203125" style="2"/>
    <col min="8" max="8" width="10.6640625" style="2" customWidth="1"/>
    <col min="9" max="9" width="9.33203125" style="2"/>
    <col min="10" max="10" width="10" style="2" customWidth="1"/>
    <col min="11" max="11" width="12" style="2" customWidth="1"/>
    <col min="12" max="12" width="5" style="2" customWidth="1"/>
    <col min="13" max="13" width="11.83203125" style="1" customWidth="1"/>
    <col min="14" max="15" width="12.83203125" style="2" customWidth="1"/>
    <col min="16" max="16" width="9.83203125" style="2" customWidth="1"/>
    <col min="17" max="17" width="15.1640625" style="2" customWidth="1"/>
    <col min="18" max="18" width="12.83203125" style="2" customWidth="1"/>
    <col min="19" max="19" width="11.5" style="2" customWidth="1"/>
    <col min="20" max="23" width="9.33203125" style="2"/>
  </cols>
  <sheetData>
    <row r="1" spans="1:21" ht="24.75" customHeight="1">
      <c r="A1" s="239" t="s">
        <v>229</v>
      </c>
      <c r="B1" s="237"/>
      <c r="C1" s="237"/>
      <c r="D1" s="237"/>
      <c r="E1" s="237"/>
      <c r="F1" s="237"/>
      <c r="G1" s="237"/>
      <c r="H1" s="237"/>
      <c r="I1" s="237"/>
      <c r="J1" s="237"/>
      <c r="K1" s="237"/>
      <c r="L1" s="54"/>
    </row>
    <row r="2" spans="1:21" ht="24.75" customHeight="1">
      <c r="A2" s="200"/>
      <c r="B2" s="240" t="s">
        <v>230</v>
      </c>
      <c r="C2" s="240"/>
      <c r="D2" s="240"/>
      <c r="E2" s="240"/>
      <c r="F2" s="240"/>
      <c r="G2" s="200"/>
      <c r="H2" s="241" t="s">
        <v>677</v>
      </c>
      <c r="I2" s="242"/>
      <c r="J2" s="242"/>
      <c r="K2" s="242"/>
      <c r="L2" s="54"/>
    </row>
    <row r="3" spans="1:21" ht="19.5">
      <c r="A3" s="3"/>
      <c r="B3" s="4"/>
      <c r="C3" s="4"/>
      <c r="D3" s="4"/>
      <c r="E3" s="4"/>
      <c r="F3" s="1"/>
      <c r="G3" s="1"/>
      <c r="H3" s="1"/>
      <c r="I3" s="1"/>
      <c r="J3" s="1"/>
      <c r="K3" s="1"/>
      <c r="L3" s="1"/>
    </row>
    <row r="4" spans="1:21" ht="30" customHeight="1">
      <c r="A4" s="245" t="s">
        <v>1</v>
      </c>
      <c r="B4" s="246"/>
      <c r="C4" s="246"/>
      <c r="D4" s="246"/>
      <c r="E4" s="246"/>
      <c r="F4" s="246"/>
      <c r="G4" s="246"/>
      <c r="H4" s="246"/>
      <c r="I4" s="246"/>
      <c r="J4" s="246"/>
      <c r="K4" s="246"/>
      <c r="L4" s="246"/>
      <c r="M4" s="247"/>
      <c r="N4" s="247"/>
      <c r="O4" s="225"/>
    </row>
    <row r="5" spans="1:21" ht="30" customHeight="1">
      <c r="A5" s="246"/>
      <c r="B5" s="246"/>
      <c r="C5" s="246"/>
      <c r="D5" s="246"/>
      <c r="E5" s="246"/>
      <c r="F5" s="246"/>
      <c r="G5" s="246"/>
      <c r="H5" s="246"/>
      <c r="I5" s="246"/>
      <c r="J5" s="246"/>
      <c r="K5" s="246"/>
      <c r="L5" s="246"/>
      <c r="M5" s="247"/>
      <c r="N5" s="247"/>
      <c r="O5" s="225"/>
    </row>
    <row r="6" spans="1:21" ht="30" customHeight="1">
      <c r="A6" s="246"/>
      <c r="B6" s="246"/>
      <c r="C6" s="246"/>
      <c r="D6" s="246"/>
      <c r="E6" s="246"/>
      <c r="F6" s="246"/>
      <c r="G6" s="246"/>
      <c r="H6" s="246"/>
      <c r="I6" s="246"/>
      <c r="J6" s="246"/>
      <c r="K6" s="246"/>
      <c r="L6" s="246"/>
      <c r="M6" s="247"/>
      <c r="N6" s="247"/>
      <c r="O6" s="225"/>
    </row>
    <row r="7" spans="1:21" ht="30" customHeight="1">
      <c r="A7" s="246"/>
      <c r="B7" s="246"/>
      <c r="C7" s="246"/>
      <c r="D7" s="246"/>
      <c r="E7" s="246"/>
      <c r="F7" s="246"/>
      <c r="G7" s="246"/>
      <c r="H7" s="246"/>
      <c r="I7" s="246"/>
      <c r="J7" s="246"/>
      <c r="K7" s="246"/>
      <c r="L7" s="246"/>
      <c r="M7" s="247"/>
      <c r="N7" s="247"/>
      <c r="O7" s="225"/>
    </row>
    <row r="8" spans="1:21" ht="30" customHeight="1">
      <c r="A8" s="246"/>
      <c r="B8" s="246"/>
      <c r="C8" s="246"/>
      <c r="D8" s="246"/>
      <c r="E8" s="246"/>
      <c r="F8" s="246"/>
      <c r="G8" s="246"/>
      <c r="H8" s="246"/>
      <c r="I8" s="246"/>
      <c r="J8" s="246"/>
      <c r="K8" s="246"/>
      <c r="L8" s="246"/>
      <c r="M8" s="247"/>
      <c r="N8" s="247"/>
      <c r="O8" s="225"/>
    </row>
    <row r="9" spans="1:21" ht="30" customHeight="1">
      <c r="A9" s="246"/>
      <c r="B9" s="246"/>
      <c r="C9" s="246"/>
      <c r="D9" s="246"/>
      <c r="E9" s="246"/>
      <c r="F9" s="246"/>
      <c r="G9" s="246"/>
      <c r="H9" s="246"/>
      <c r="I9" s="246"/>
      <c r="J9" s="246"/>
      <c r="K9" s="246"/>
      <c r="L9" s="246"/>
      <c r="M9" s="247"/>
      <c r="N9" s="247"/>
      <c r="O9" s="225"/>
    </row>
    <row r="10" spans="1:21" ht="30" customHeight="1">
      <c r="A10" s="246"/>
      <c r="B10" s="246"/>
      <c r="C10" s="246"/>
      <c r="D10" s="246"/>
      <c r="E10" s="246"/>
      <c r="F10" s="246"/>
      <c r="G10" s="246"/>
      <c r="H10" s="246"/>
      <c r="I10" s="246"/>
      <c r="J10" s="246"/>
      <c r="K10" s="246"/>
      <c r="L10" s="246"/>
      <c r="M10" s="247"/>
      <c r="N10" s="247"/>
      <c r="O10" s="225"/>
    </row>
    <row r="11" spans="1:21" ht="30" customHeight="1">
      <c r="A11" s="246"/>
      <c r="B11" s="246"/>
      <c r="C11" s="246"/>
      <c r="D11" s="246"/>
      <c r="E11" s="246"/>
      <c r="F11" s="246"/>
      <c r="G11" s="246"/>
      <c r="H11" s="246"/>
      <c r="I11" s="246"/>
      <c r="J11" s="246"/>
      <c r="K11" s="246"/>
      <c r="L11" s="246"/>
      <c r="M11" s="247"/>
      <c r="N11" s="247"/>
      <c r="O11" s="225"/>
    </row>
    <row r="12" spans="1:21" ht="30" customHeight="1">
      <c r="A12" s="246"/>
      <c r="B12" s="246"/>
      <c r="C12" s="246"/>
      <c r="D12" s="246"/>
      <c r="E12" s="246"/>
      <c r="F12" s="246"/>
      <c r="G12" s="246"/>
      <c r="H12" s="246"/>
      <c r="I12" s="246"/>
      <c r="J12" s="246"/>
      <c r="K12" s="246"/>
      <c r="L12" s="246"/>
      <c r="M12" s="247"/>
      <c r="N12" s="247"/>
      <c r="O12" s="225"/>
    </row>
    <row r="13" spans="1:21" ht="30" customHeight="1">
      <c r="A13" s="246"/>
      <c r="B13" s="246"/>
      <c r="C13" s="246"/>
      <c r="D13" s="246"/>
      <c r="E13" s="246"/>
      <c r="F13" s="246"/>
      <c r="G13" s="246"/>
      <c r="H13" s="246"/>
      <c r="I13" s="246"/>
      <c r="J13" s="246"/>
      <c r="K13" s="246"/>
      <c r="L13" s="246"/>
      <c r="M13" s="247"/>
      <c r="N13" s="247"/>
      <c r="O13" s="225"/>
    </row>
    <row r="14" spans="1:21" ht="30" customHeight="1">
      <c r="A14" s="246"/>
      <c r="B14" s="246"/>
      <c r="C14" s="246"/>
      <c r="D14" s="246"/>
      <c r="E14" s="246"/>
      <c r="F14" s="246"/>
      <c r="G14" s="246"/>
      <c r="H14" s="246"/>
      <c r="I14" s="246"/>
      <c r="J14" s="246"/>
      <c r="K14" s="246"/>
      <c r="L14" s="246"/>
      <c r="M14" s="247"/>
      <c r="N14" s="247"/>
      <c r="O14" s="225"/>
    </row>
    <row r="15" spans="1:21" ht="30" customHeight="1">
      <c r="A15" s="248"/>
      <c r="B15" s="248"/>
      <c r="C15" s="248"/>
      <c r="D15" s="248"/>
      <c r="E15" s="248"/>
      <c r="F15" s="248"/>
      <c r="G15" s="248"/>
      <c r="H15" s="248"/>
      <c r="I15" s="248"/>
      <c r="J15" s="248"/>
      <c r="K15" s="248"/>
      <c r="L15" s="248"/>
      <c r="M15" s="247"/>
      <c r="N15" s="247"/>
      <c r="O15" s="225"/>
    </row>
    <row r="16" spans="1:21" ht="20.25">
      <c r="A16" s="237"/>
      <c r="B16" s="237"/>
      <c r="C16" s="237"/>
      <c r="D16" s="237"/>
      <c r="E16" s="237"/>
      <c r="F16" s="237"/>
      <c r="G16" s="237"/>
      <c r="H16" s="237"/>
      <c r="I16" s="237"/>
      <c r="J16" s="237"/>
      <c r="K16" s="237"/>
      <c r="L16" s="237"/>
      <c r="M16" s="237"/>
      <c r="N16" s="237"/>
      <c r="O16" s="237"/>
      <c r="P16" s="6"/>
      <c r="Q16" s="6"/>
      <c r="R16" s="6"/>
      <c r="S16" s="7"/>
      <c r="T16" s="7"/>
      <c r="U16" s="7"/>
    </row>
    <row r="17" spans="1:21" ht="30" customHeight="1">
      <c r="A17" s="249" t="s">
        <v>1033</v>
      </c>
      <c r="B17" s="250"/>
      <c r="C17" s="250"/>
      <c r="D17" s="250"/>
      <c r="E17" s="250"/>
      <c r="F17" s="250"/>
      <c r="G17" s="250"/>
      <c r="H17" s="250"/>
      <c r="I17" s="250"/>
      <c r="J17" s="250"/>
      <c r="K17" s="250"/>
      <c r="L17" s="250"/>
      <c r="M17" s="251"/>
      <c r="N17" s="251"/>
      <c r="O17" s="252"/>
    </row>
    <row r="18" spans="1:21" ht="30" customHeight="1">
      <c r="A18" s="250"/>
      <c r="B18" s="250"/>
      <c r="C18" s="250"/>
      <c r="D18" s="250"/>
      <c r="E18" s="250"/>
      <c r="F18" s="250"/>
      <c r="G18" s="250"/>
      <c r="H18" s="250"/>
      <c r="I18" s="250"/>
      <c r="J18" s="250"/>
      <c r="K18" s="250"/>
      <c r="L18" s="250"/>
      <c r="M18" s="251"/>
      <c r="N18" s="251"/>
      <c r="O18" s="252"/>
    </row>
    <row r="19" spans="1:21" ht="30" customHeight="1">
      <c r="A19" s="250"/>
      <c r="B19" s="250"/>
      <c r="C19" s="250"/>
      <c r="D19" s="250"/>
      <c r="E19" s="250"/>
      <c r="F19" s="250"/>
      <c r="G19" s="250"/>
      <c r="H19" s="250"/>
      <c r="I19" s="250"/>
      <c r="J19" s="250"/>
      <c r="K19" s="250"/>
      <c r="L19" s="250"/>
      <c r="M19" s="251"/>
      <c r="N19" s="251"/>
      <c r="O19" s="252"/>
    </row>
    <row r="20" spans="1:21" ht="30" customHeight="1">
      <c r="A20" s="250"/>
      <c r="B20" s="250"/>
      <c r="C20" s="250"/>
      <c r="D20" s="250"/>
      <c r="E20" s="250"/>
      <c r="F20" s="250"/>
      <c r="G20" s="250"/>
      <c r="H20" s="250"/>
      <c r="I20" s="250"/>
      <c r="J20" s="250"/>
      <c r="K20" s="250"/>
      <c r="L20" s="250"/>
      <c r="M20" s="251"/>
      <c r="N20" s="251"/>
      <c r="O20" s="252"/>
    </row>
    <row r="21" spans="1:21" ht="30" customHeight="1">
      <c r="A21" s="250"/>
      <c r="B21" s="250"/>
      <c r="C21" s="250"/>
      <c r="D21" s="250"/>
      <c r="E21" s="250"/>
      <c r="F21" s="250"/>
      <c r="G21" s="250"/>
      <c r="H21" s="250"/>
      <c r="I21" s="250"/>
      <c r="J21" s="250"/>
      <c r="K21" s="250"/>
      <c r="L21" s="250"/>
      <c r="M21" s="251"/>
      <c r="N21" s="251"/>
      <c r="O21" s="252"/>
    </row>
    <row r="22" spans="1:21" ht="43.5" customHeight="1">
      <c r="A22" s="237"/>
      <c r="B22" s="237"/>
      <c r="C22" s="237"/>
      <c r="D22" s="237"/>
      <c r="E22" s="237"/>
      <c r="F22" s="237"/>
      <c r="G22" s="237"/>
      <c r="H22" s="237"/>
      <c r="I22" s="237"/>
      <c r="J22" s="237"/>
      <c r="K22" s="237"/>
      <c r="L22" s="237"/>
      <c r="M22" s="237"/>
      <c r="N22" s="237"/>
      <c r="O22" s="237"/>
      <c r="P22" s="6"/>
      <c r="Q22" s="6"/>
      <c r="R22" s="6"/>
      <c r="S22" s="7"/>
      <c r="T22" s="7"/>
      <c r="U22" s="7"/>
    </row>
    <row r="23" spans="1:21" ht="20.25">
      <c r="A23" s="16"/>
      <c r="B23" s="16"/>
      <c r="C23" s="16"/>
      <c r="D23" s="16"/>
      <c r="E23" s="16"/>
      <c r="F23" s="16"/>
      <c r="G23" s="16"/>
      <c r="H23" s="16"/>
      <c r="I23" s="16"/>
      <c r="J23" s="16"/>
      <c r="K23" s="16"/>
      <c r="L23" s="16"/>
      <c r="M23" s="147"/>
      <c r="N23" s="6"/>
      <c r="O23" s="6"/>
      <c r="P23" s="6"/>
      <c r="Q23" s="6"/>
      <c r="R23" s="6"/>
      <c r="S23" s="7"/>
      <c r="T23" s="7"/>
      <c r="U23" s="7"/>
    </row>
    <row r="24" spans="1:21" ht="26.25" customHeight="1">
      <c r="A24" s="469" t="s">
        <v>889</v>
      </c>
      <c r="B24" s="470"/>
      <c r="C24" s="470"/>
      <c r="D24" s="470"/>
      <c r="E24" s="470"/>
      <c r="F24" s="470"/>
      <c r="G24" s="470"/>
      <c r="H24" s="470"/>
      <c r="I24" s="470"/>
      <c r="J24" s="470"/>
      <c r="K24" s="470"/>
      <c r="L24" s="471"/>
      <c r="M24" s="147"/>
      <c r="N24" s="6"/>
      <c r="O24" s="6"/>
      <c r="P24" s="6"/>
      <c r="Q24" s="6"/>
      <c r="R24" s="6"/>
      <c r="S24" s="7"/>
      <c r="T24" s="7"/>
      <c r="U24" s="7"/>
    </row>
    <row r="25" spans="1:21" ht="26.25" customHeight="1">
      <c r="A25" s="471"/>
      <c r="B25" s="471"/>
      <c r="C25" s="471"/>
      <c r="D25" s="471"/>
      <c r="E25" s="471"/>
      <c r="F25" s="471"/>
      <c r="G25" s="471"/>
      <c r="H25" s="471"/>
      <c r="I25" s="471"/>
      <c r="J25" s="471"/>
      <c r="K25" s="471"/>
      <c r="L25" s="471"/>
      <c r="M25" s="147"/>
      <c r="N25" s="6"/>
      <c r="O25" s="6"/>
      <c r="P25" s="6"/>
      <c r="Q25" s="6"/>
      <c r="R25" s="6"/>
      <c r="S25" s="7"/>
      <c r="T25" s="7"/>
      <c r="U25" s="7"/>
    </row>
    <row r="26" spans="1:21" ht="19.5">
      <c r="A26" s="3"/>
      <c r="B26" s="4"/>
      <c r="C26" s="4"/>
      <c r="D26" s="4"/>
      <c r="E26" s="4"/>
      <c r="F26" s="1"/>
      <c r="G26" s="1"/>
      <c r="H26" s="1"/>
      <c r="I26" s="1"/>
      <c r="J26" s="1"/>
      <c r="K26" s="1"/>
      <c r="L26" s="1"/>
    </row>
    <row r="27" spans="1:21" ht="20.25">
      <c r="A27" s="336" t="s">
        <v>382</v>
      </c>
      <c r="B27" s="472"/>
      <c r="C27" s="472"/>
      <c r="D27" s="472"/>
      <c r="E27" s="472"/>
      <c r="F27" s="472"/>
      <c r="G27" s="472"/>
      <c r="H27" s="472"/>
      <c r="I27" s="472"/>
      <c r="J27" s="472"/>
      <c r="K27" s="473"/>
      <c r="L27" s="1"/>
      <c r="M27" s="461" t="s">
        <v>381</v>
      </c>
      <c r="N27" s="461"/>
      <c r="O27" s="461"/>
      <c r="P27" s="461"/>
      <c r="Q27" s="461"/>
      <c r="R27" s="461"/>
      <c r="S27" s="462"/>
      <c r="T27" s="462"/>
      <c r="U27" s="462"/>
    </row>
    <row r="28" spans="1:21">
      <c r="A28" s="1"/>
      <c r="B28" s="1"/>
      <c r="C28" s="1"/>
      <c r="D28" s="1"/>
      <c r="E28" s="1"/>
      <c r="F28" s="1"/>
      <c r="G28" s="1"/>
      <c r="H28" s="1"/>
      <c r="I28" s="1"/>
      <c r="J28" s="1"/>
      <c r="K28" s="1"/>
      <c r="L28" s="1"/>
    </row>
    <row r="29" spans="1:21" ht="14.25">
      <c r="A29" s="8" t="s">
        <v>664</v>
      </c>
      <c r="B29" s="8" t="s">
        <v>665</v>
      </c>
      <c r="C29" s="1"/>
      <c r="D29" s="1"/>
      <c r="E29" s="1"/>
      <c r="F29" s="1"/>
      <c r="G29" s="1"/>
      <c r="H29" s="1"/>
      <c r="I29" s="1"/>
      <c r="J29" s="1"/>
      <c r="K29" s="1"/>
      <c r="L29" s="1"/>
      <c r="M29" s="12" t="s">
        <v>524</v>
      </c>
      <c r="N29" s="454" t="s">
        <v>1423</v>
      </c>
      <c r="O29" s="455"/>
      <c r="P29" s="455"/>
      <c r="Q29" s="455"/>
      <c r="R29" s="455"/>
      <c r="S29" s="455"/>
      <c r="T29" s="455"/>
      <c r="U29" s="456"/>
    </row>
    <row r="30" spans="1:21" ht="14.25">
      <c r="A30" s="8"/>
      <c r="B30" s="8" t="s">
        <v>666</v>
      </c>
      <c r="C30" s="9"/>
      <c r="D30" s="9"/>
      <c r="E30" s="9"/>
      <c r="F30" s="10"/>
      <c r="G30" s="10"/>
      <c r="H30" s="10"/>
      <c r="I30" s="10"/>
      <c r="J30" s="10"/>
      <c r="K30" s="10"/>
      <c r="L30" s="10"/>
      <c r="M30" s="12" t="s">
        <v>525</v>
      </c>
      <c r="N30" s="457">
        <v>120447583</v>
      </c>
      <c r="O30" s="458"/>
      <c r="P30" s="177"/>
      <c r="Q30" s="177"/>
      <c r="R30" s="126"/>
      <c r="S30" s="126"/>
      <c r="T30" s="126"/>
    </row>
    <row r="31" spans="1:21" ht="14.25">
      <c r="A31" s="21"/>
      <c r="B31" s="21" t="s">
        <v>60</v>
      </c>
      <c r="M31" s="55" t="s">
        <v>719</v>
      </c>
      <c r="N31" s="459" t="s">
        <v>1424</v>
      </c>
      <c r="O31" s="459"/>
      <c r="P31" s="460"/>
      <c r="Q31" s="460"/>
      <c r="R31"/>
      <c r="S31"/>
      <c r="T31"/>
    </row>
    <row r="32" spans="1:21" ht="14.25">
      <c r="B32" s="21" t="s">
        <v>61</v>
      </c>
      <c r="M32" s="55" t="s">
        <v>745</v>
      </c>
      <c r="N32" s="220" t="s">
        <v>1425</v>
      </c>
    </row>
    <row r="33" spans="1:20">
      <c r="M33" s="55"/>
    </row>
    <row r="34" spans="1:20" ht="14.25">
      <c r="A34" s="21" t="s">
        <v>383</v>
      </c>
      <c r="B34" s="21" t="s">
        <v>892</v>
      </c>
      <c r="M34" s="55" t="s">
        <v>383</v>
      </c>
      <c r="N34" s="42">
        <v>1</v>
      </c>
      <c r="O34"/>
      <c r="P34"/>
      <c r="Q34"/>
      <c r="R34"/>
      <c r="S34"/>
      <c r="T34"/>
    </row>
    <row r="35" spans="1:20" ht="14.25">
      <c r="A35" s="21"/>
      <c r="C35" s="12" t="s">
        <v>960</v>
      </c>
      <c r="M35" s="55"/>
    </row>
    <row r="36" spans="1:20">
      <c r="C36" s="12" t="s">
        <v>961</v>
      </c>
      <c r="M36" s="55"/>
    </row>
    <row r="37" spans="1:20">
      <c r="C37" s="12"/>
      <c r="M37" s="55"/>
    </row>
    <row r="38" spans="1:20" ht="14.25">
      <c r="A38" s="21" t="s">
        <v>384</v>
      </c>
      <c r="B38" s="21" t="s">
        <v>385</v>
      </c>
      <c r="M38" s="55" t="s">
        <v>384</v>
      </c>
      <c r="N38" s="42">
        <v>1</v>
      </c>
    </row>
    <row r="39" spans="1:20" ht="15">
      <c r="A39" s="11"/>
      <c r="B39" s="1"/>
      <c r="C39" s="12" t="s">
        <v>35</v>
      </c>
      <c r="D39" s="1"/>
      <c r="E39" s="1"/>
      <c r="F39" s="12"/>
      <c r="G39" s="1"/>
      <c r="H39" s="1"/>
      <c r="I39" s="12"/>
      <c r="J39" s="1"/>
      <c r="K39" s="1"/>
      <c r="L39" s="1"/>
      <c r="M39" s="11"/>
    </row>
    <row r="40" spans="1:20" ht="15">
      <c r="A40" s="11"/>
      <c r="B40" s="1"/>
      <c r="C40" s="12" t="s">
        <v>36</v>
      </c>
      <c r="D40" s="1"/>
      <c r="E40" s="1"/>
      <c r="F40" s="1"/>
      <c r="G40" s="1"/>
      <c r="H40" s="1"/>
      <c r="I40" s="1"/>
      <c r="J40" s="1"/>
      <c r="K40" s="1"/>
      <c r="L40" s="1"/>
      <c r="M40" s="11"/>
    </row>
    <row r="41" spans="1:20" ht="15">
      <c r="A41" s="11"/>
      <c r="B41" s="1"/>
      <c r="C41" s="12" t="s">
        <v>37</v>
      </c>
      <c r="D41" s="1"/>
      <c r="E41" s="1"/>
      <c r="F41" s="1"/>
      <c r="G41" s="1"/>
      <c r="H41" s="1"/>
      <c r="I41" s="1"/>
      <c r="J41" s="1"/>
      <c r="K41" s="1"/>
      <c r="L41" s="1"/>
      <c r="M41" s="11"/>
    </row>
    <row r="42" spans="1:20" ht="15">
      <c r="A42" s="11"/>
      <c r="B42" s="1"/>
      <c r="C42" s="12"/>
      <c r="D42" s="1"/>
      <c r="E42" s="1"/>
      <c r="F42" s="1"/>
      <c r="G42" s="1"/>
      <c r="H42" s="1"/>
      <c r="I42" s="1"/>
      <c r="J42" s="1"/>
      <c r="K42" s="1"/>
      <c r="L42" s="1"/>
      <c r="M42" s="11"/>
    </row>
    <row r="43" spans="1:20" ht="15.75" customHeight="1">
      <c r="A43" s="109" t="s">
        <v>388</v>
      </c>
      <c r="B43" s="244" t="s">
        <v>1047</v>
      </c>
      <c r="C43" s="237"/>
      <c r="D43" s="237"/>
      <c r="E43" s="237"/>
      <c r="F43" s="237"/>
      <c r="G43" s="237"/>
      <c r="H43" s="237"/>
      <c r="I43" s="237"/>
      <c r="J43" s="237"/>
      <c r="K43" s="237"/>
      <c r="L43" s="1"/>
      <c r="M43" s="11"/>
    </row>
    <row r="44" spans="1:20" ht="14.25">
      <c r="A44" s="21"/>
      <c r="B44" s="33"/>
      <c r="C44" s="282" t="s">
        <v>98</v>
      </c>
      <c r="D44" s="225"/>
      <c r="E44" s="225"/>
      <c r="F44" s="225"/>
      <c r="G44" s="225"/>
      <c r="H44" s="225"/>
      <c r="I44" s="225"/>
      <c r="J44" s="178" t="s">
        <v>386</v>
      </c>
      <c r="K44" s="178" t="s">
        <v>387</v>
      </c>
      <c r="L44" s="1"/>
      <c r="M44" s="122" t="s">
        <v>1045</v>
      </c>
      <c r="N44" s="42">
        <v>2</v>
      </c>
    </row>
    <row r="45" spans="1:20" ht="15">
      <c r="A45" s="11"/>
      <c r="B45" s="1"/>
      <c r="C45" s="225"/>
      <c r="D45" s="225"/>
      <c r="E45" s="225"/>
      <c r="F45" s="225"/>
      <c r="G45" s="225"/>
      <c r="H45" s="225"/>
      <c r="I45" s="225"/>
      <c r="J45" s="151"/>
      <c r="K45" s="151"/>
      <c r="L45" s="1"/>
      <c r="N45" s="1"/>
      <c r="O45" s="1"/>
    </row>
    <row r="46" spans="1:20" ht="15">
      <c r="A46" s="11"/>
      <c r="B46" s="1"/>
      <c r="C46" s="282" t="s">
        <v>99</v>
      </c>
      <c r="D46" s="230"/>
      <c r="E46" s="230"/>
      <c r="F46" s="230"/>
      <c r="G46" s="230"/>
      <c r="H46" s="230"/>
      <c r="I46" s="230"/>
      <c r="J46" s="178" t="s">
        <v>386</v>
      </c>
      <c r="K46" s="178" t="s">
        <v>387</v>
      </c>
      <c r="L46" s="1"/>
      <c r="M46" s="122" t="s">
        <v>1046</v>
      </c>
      <c r="N46" s="42">
        <v>2</v>
      </c>
    </row>
    <row r="47" spans="1:20" ht="15">
      <c r="A47" s="11"/>
      <c r="B47" s="1"/>
      <c r="C47" s="230"/>
      <c r="D47" s="230"/>
      <c r="E47" s="230"/>
      <c r="F47" s="230"/>
      <c r="G47" s="230"/>
      <c r="H47" s="230"/>
      <c r="I47" s="230"/>
      <c r="J47" s="1"/>
      <c r="K47" s="1"/>
      <c r="L47" s="1"/>
      <c r="M47" s="122"/>
      <c r="N47" s="122"/>
      <c r="O47" s="122"/>
    </row>
    <row r="48" spans="1:20" ht="15">
      <c r="A48" s="11"/>
      <c r="B48" s="1"/>
      <c r="C48" s="230"/>
      <c r="D48" s="230"/>
      <c r="E48" s="230"/>
      <c r="F48" s="230"/>
      <c r="G48" s="230"/>
      <c r="H48" s="230"/>
      <c r="I48" s="230"/>
      <c r="J48" s="1"/>
      <c r="K48" s="1"/>
      <c r="L48" s="1"/>
      <c r="M48" s="122"/>
      <c r="N48" s="122"/>
      <c r="O48" s="122"/>
    </row>
    <row r="49" spans="1:14" ht="15">
      <c r="A49" s="11"/>
      <c r="B49" s="1"/>
      <c r="C49" s="12"/>
      <c r="D49" s="1"/>
      <c r="E49" s="1"/>
      <c r="F49" s="1"/>
      <c r="G49" s="1"/>
      <c r="H49" s="1"/>
      <c r="I49" s="1"/>
      <c r="J49" s="1"/>
      <c r="K49" s="1"/>
      <c r="L49" s="1"/>
      <c r="M49" s="11"/>
    </row>
    <row r="50" spans="1:14" ht="14.25">
      <c r="A50" s="8" t="s">
        <v>389</v>
      </c>
      <c r="B50" s="253" t="s">
        <v>62</v>
      </c>
      <c r="C50" s="225"/>
      <c r="D50" s="225"/>
      <c r="E50" s="225"/>
      <c r="F50" s="225"/>
      <c r="G50" s="225"/>
      <c r="H50" s="225"/>
      <c r="I50" s="225"/>
      <c r="J50" s="225"/>
      <c r="K50" s="225"/>
      <c r="M50" s="8" t="s">
        <v>389</v>
      </c>
      <c r="N50" s="42">
        <v>8</v>
      </c>
    </row>
    <row r="51" spans="1:14" ht="14.25">
      <c r="A51" s="8"/>
      <c r="B51" s="225"/>
      <c r="C51" s="225"/>
      <c r="D51" s="225"/>
      <c r="E51" s="225"/>
      <c r="F51" s="225"/>
      <c r="G51" s="225"/>
      <c r="H51" s="225"/>
      <c r="I51" s="225"/>
      <c r="J51" s="225"/>
      <c r="K51" s="225"/>
      <c r="M51" s="8"/>
      <c r="N51" s="8"/>
    </row>
    <row r="52" spans="1:14">
      <c r="C52" s="94" t="s">
        <v>63</v>
      </c>
    </row>
    <row r="53" spans="1:14">
      <c r="C53" s="94" t="s">
        <v>64</v>
      </c>
    </row>
    <row r="54" spans="1:14">
      <c r="C54" s="94" t="s">
        <v>65</v>
      </c>
    </row>
    <row r="55" spans="1:14">
      <c r="C55" s="94" t="s">
        <v>66</v>
      </c>
    </row>
    <row r="56" spans="1:14">
      <c r="C56" s="94" t="s">
        <v>67</v>
      </c>
    </row>
    <row r="57" spans="1:14">
      <c r="C57" s="94" t="s">
        <v>73</v>
      </c>
    </row>
    <row r="58" spans="1:14">
      <c r="C58" s="94" t="s">
        <v>74</v>
      </c>
    </row>
    <row r="59" spans="1:14">
      <c r="C59" s="94" t="s">
        <v>75</v>
      </c>
    </row>
    <row r="60" spans="1:14">
      <c r="C60" s="94" t="s">
        <v>76</v>
      </c>
    </row>
    <row r="61" spans="1:14">
      <c r="C61" s="94" t="s">
        <v>77</v>
      </c>
    </row>
    <row r="62" spans="1:14">
      <c r="C62" s="94" t="s">
        <v>78</v>
      </c>
    </row>
    <row r="63" spans="1:14">
      <c r="C63" s="94" t="s">
        <v>79</v>
      </c>
    </row>
    <row r="64" spans="1:14">
      <c r="C64" s="94" t="s">
        <v>80</v>
      </c>
    </row>
    <row r="65" spans="1:15">
      <c r="C65" s="94" t="s">
        <v>81</v>
      </c>
    </row>
    <row r="66" spans="1:15">
      <c r="C66" s="94" t="s">
        <v>82</v>
      </c>
    </row>
    <row r="67" spans="1:15">
      <c r="C67" s="94" t="s">
        <v>83</v>
      </c>
    </row>
    <row r="68" spans="1:15">
      <c r="C68" s="94" t="s">
        <v>84</v>
      </c>
    </row>
    <row r="69" spans="1:15">
      <c r="C69" s="94"/>
    </row>
    <row r="70" spans="1:15" ht="14.25">
      <c r="A70" s="8" t="s">
        <v>390</v>
      </c>
      <c r="B70" s="93" t="s">
        <v>526</v>
      </c>
      <c r="M70" s="8" t="s">
        <v>390</v>
      </c>
      <c r="N70" s="42">
        <v>1</v>
      </c>
    </row>
    <row r="71" spans="1:15">
      <c r="C71" s="94" t="s">
        <v>527</v>
      </c>
    </row>
    <row r="72" spans="1:15">
      <c r="C72" s="94" t="s">
        <v>893</v>
      </c>
    </row>
    <row r="73" spans="1:15">
      <c r="C73" s="94"/>
    </row>
    <row r="74" spans="1:15" ht="17.25" customHeight="1">
      <c r="A74" s="21" t="s">
        <v>393</v>
      </c>
      <c r="B74" s="253" t="s">
        <v>1363</v>
      </c>
      <c r="C74" s="225"/>
      <c r="D74" s="225"/>
      <c r="E74" s="225"/>
      <c r="F74" s="225"/>
      <c r="G74" s="225"/>
      <c r="H74" s="225"/>
      <c r="I74" s="225"/>
      <c r="J74" s="225"/>
      <c r="K74" s="225"/>
      <c r="M74" s="122" t="s">
        <v>393</v>
      </c>
      <c r="N74" s="42">
        <v>4223</v>
      </c>
      <c r="O74" s="2" t="s">
        <v>647</v>
      </c>
    </row>
    <row r="75" spans="1:15" ht="14.25">
      <c r="A75" s="21"/>
      <c r="B75" s="225"/>
      <c r="C75" s="225"/>
      <c r="D75" s="225"/>
      <c r="E75" s="225"/>
      <c r="F75" s="225"/>
      <c r="G75" s="225"/>
      <c r="H75" s="225"/>
      <c r="I75" s="225"/>
      <c r="J75" s="225"/>
      <c r="K75" s="225"/>
    </row>
    <row r="76" spans="1:15">
      <c r="B76" s="225"/>
      <c r="C76" s="225"/>
      <c r="D76" s="225"/>
      <c r="E76" s="225"/>
      <c r="F76" s="225"/>
      <c r="G76" s="225"/>
      <c r="H76" s="225"/>
      <c r="I76" s="225"/>
      <c r="J76" s="225"/>
      <c r="K76" s="225"/>
    </row>
    <row r="77" spans="1:15">
      <c r="C77" s="94"/>
    </row>
    <row r="78" spans="1:15" ht="14.25">
      <c r="A78" s="8" t="s">
        <v>528</v>
      </c>
      <c r="B78" s="93" t="s">
        <v>529</v>
      </c>
      <c r="M78" s="8" t="s">
        <v>528</v>
      </c>
      <c r="N78" s="42">
        <v>4</v>
      </c>
    </row>
    <row r="79" spans="1:15">
      <c r="C79" s="94" t="s">
        <v>530</v>
      </c>
    </row>
    <row r="80" spans="1:15">
      <c r="C80" s="94" t="s">
        <v>531</v>
      </c>
    </row>
    <row r="81" spans="1:21">
      <c r="C81" s="94" t="s">
        <v>532</v>
      </c>
    </row>
    <row r="82" spans="1:21">
      <c r="C82" s="94" t="s">
        <v>1356</v>
      </c>
    </row>
    <row r="83" spans="1:21">
      <c r="C83" s="94"/>
    </row>
    <row r="84" spans="1:21" ht="14.25">
      <c r="A84" s="8" t="s">
        <v>534</v>
      </c>
      <c r="B84" s="93" t="s">
        <v>533</v>
      </c>
      <c r="C84" s="94"/>
      <c r="M84" s="8" t="s">
        <v>534</v>
      </c>
      <c r="N84" s="42">
        <v>1</v>
      </c>
    </row>
    <row r="85" spans="1:21" ht="14.25">
      <c r="A85" s="8"/>
      <c r="B85" s="93"/>
      <c r="C85" s="94" t="s">
        <v>788</v>
      </c>
    </row>
    <row r="86" spans="1:21" ht="14.25">
      <c r="A86" s="8"/>
      <c r="B86" s="93"/>
      <c r="C86" s="94" t="s">
        <v>789</v>
      </c>
    </row>
    <row r="87" spans="1:21" ht="14.25">
      <c r="A87" s="8"/>
      <c r="B87" s="93"/>
      <c r="C87" s="94"/>
    </row>
    <row r="88" spans="1:21" ht="15">
      <c r="A88" s="8" t="s">
        <v>399</v>
      </c>
      <c r="B88" s="96" t="s">
        <v>790</v>
      </c>
    </row>
    <row r="89" spans="1:21" ht="15" customHeight="1">
      <c r="A89" s="8"/>
      <c r="B89" s="5"/>
      <c r="C89" s="395" t="s">
        <v>793</v>
      </c>
      <c r="D89" s="395"/>
      <c r="E89" s="395"/>
      <c r="F89" s="395"/>
      <c r="G89" s="395"/>
      <c r="H89" s="395"/>
      <c r="I89" s="395"/>
      <c r="J89" s="395"/>
      <c r="K89" s="395"/>
      <c r="L89" s="1"/>
      <c r="M89" s="12" t="s">
        <v>535</v>
      </c>
      <c r="N89" s="179"/>
      <c r="O89" s="14"/>
      <c r="P89" s="14"/>
      <c r="Q89" s="14"/>
      <c r="R89" s="14"/>
      <c r="S89" s="14"/>
      <c r="T89" s="14"/>
      <c r="U89" s="14"/>
    </row>
    <row r="90" spans="1:21" ht="15" customHeight="1">
      <c r="A90" s="8"/>
      <c r="B90" s="5"/>
      <c r="C90" s="395" t="s">
        <v>727</v>
      </c>
      <c r="D90" s="395"/>
      <c r="E90" s="395"/>
      <c r="F90" s="395"/>
      <c r="G90" s="395"/>
      <c r="H90" s="395"/>
      <c r="I90" s="395"/>
      <c r="J90" s="395"/>
      <c r="K90" s="395"/>
      <c r="L90" s="1"/>
      <c r="M90" s="12" t="s">
        <v>536</v>
      </c>
      <c r="N90" s="42"/>
      <c r="O90" s="14"/>
      <c r="P90" s="14"/>
      <c r="Q90" s="14"/>
      <c r="R90" s="14"/>
      <c r="S90" s="14"/>
      <c r="T90" s="14"/>
      <c r="U90" s="14"/>
    </row>
    <row r="91" spans="1:21" ht="15">
      <c r="A91" s="11"/>
      <c r="B91"/>
      <c r="C91" s="94"/>
      <c r="D91" s="1"/>
      <c r="E91" s="1"/>
      <c r="F91" s="1"/>
      <c r="G91" s="1"/>
      <c r="H91" s="1"/>
      <c r="I91" s="1"/>
      <c r="J91" s="1"/>
      <c r="K91" s="1"/>
      <c r="L91" s="1"/>
      <c r="M91" s="55"/>
      <c r="N91" s="66">
        <f>IF(SUM(N89:N90)&gt;0,1,0)</f>
        <v>0</v>
      </c>
      <c r="O91" s="21" t="str">
        <f>IF(N91=1,"Exista si alte forme","")</f>
        <v/>
      </c>
    </row>
    <row r="92" spans="1:21" ht="15" customHeight="1">
      <c r="A92" s="11"/>
      <c r="B92"/>
      <c r="C92" s="94"/>
      <c r="D92" s="1"/>
      <c r="E92" s="1"/>
      <c r="F92" s="1"/>
      <c r="G92" s="1"/>
      <c r="H92" s="1"/>
      <c r="I92" s="1"/>
      <c r="J92" s="1"/>
      <c r="K92" s="1"/>
      <c r="L92" s="1"/>
      <c r="N92" s="1"/>
    </row>
    <row r="93" spans="1:21" ht="14.25">
      <c r="A93" s="21" t="s">
        <v>401</v>
      </c>
      <c r="B93" s="253" t="s">
        <v>421</v>
      </c>
      <c r="C93" s="225"/>
      <c r="D93" s="225"/>
      <c r="E93" s="225"/>
      <c r="F93" s="225"/>
      <c r="G93" s="225"/>
      <c r="H93" s="225"/>
      <c r="I93" s="225"/>
      <c r="J93" s="225"/>
      <c r="K93" s="225"/>
      <c r="M93" s="8"/>
      <c r="N93" s="485" t="s">
        <v>397</v>
      </c>
      <c r="O93" s="376" t="s">
        <v>398</v>
      </c>
    </row>
    <row r="94" spans="1:21" ht="14.25">
      <c r="A94" s="21"/>
      <c r="B94" s="225"/>
      <c r="C94" s="225"/>
      <c r="D94" s="225"/>
      <c r="E94" s="225"/>
      <c r="F94" s="225"/>
      <c r="G94" s="225"/>
      <c r="H94" s="225"/>
      <c r="I94" s="225"/>
      <c r="J94" s="225"/>
      <c r="K94" s="225"/>
      <c r="M94" s="8"/>
      <c r="N94" s="486"/>
      <c r="O94" s="482"/>
    </row>
    <row r="95" spans="1:21" ht="15">
      <c r="A95" s="11"/>
      <c r="B95" s="1"/>
      <c r="C95" s="81" t="s">
        <v>537</v>
      </c>
      <c r="D95" s="1"/>
      <c r="E95" s="1"/>
      <c r="F95" s="1"/>
      <c r="G95" s="1"/>
      <c r="H95" s="1"/>
      <c r="I95" s="1"/>
      <c r="J95" s="1"/>
      <c r="K95" s="1"/>
      <c r="M95" s="55" t="s">
        <v>962</v>
      </c>
      <c r="N95" s="42">
        <v>1</v>
      </c>
      <c r="O95" s="42"/>
      <c r="P95" s="59">
        <f>IF(OR(N95=1,O95=1),1,"")</f>
        <v>1</v>
      </c>
    </row>
    <row r="96" spans="1:21" ht="15">
      <c r="A96" s="11"/>
      <c r="B96" s="1"/>
      <c r="C96" s="81" t="s">
        <v>538</v>
      </c>
      <c r="D96" s="1"/>
      <c r="E96" s="1"/>
      <c r="F96" s="1"/>
      <c r="G96" s="1"/>
      <c r="H96" s="1"/>
      <c r="I96" s="1"/>
      <c r="J96" s="1"/>
      <c r="K96" s="1"/>
      <c r="M96" s="55" t="s">
        <v>963</v>
      </c>
      <c r="N96" s="42">
        <v>2</v>
      </c>
      <c r="O96" s="42"/>
      <c r="P96" s="59">
        <f>IF(OR(N96=2,O96=2),2,"")</f>
        <v>2</v>
      </c>
    </row>
    <row r="97" spans="1:21" ht="15">
      <c r="A97" s="11"/>
      <c r="B97" s="1"/>
      <c r="C97" s="81" t="s">
        <v>0</v>
      </c>
      <c r="D97" s="1"/>
      <c r="E97" s="1"/>
      <c r="F97" s="1"/>
      <c r="G97" s="1"/>
      <c r="H97" s="1"/>
      <c r="I97" s="1"/>
      <c r="J97" s="1"/>
      <c r="K97" s="1"/>
      <c r="M97" s="55" t="s">
        <v>964</v>
      </c>
      <c r="N97" s="42">
        <v>3</v>
      </c>
      <c r="O97" s="42"/>
      <c r="P97" s="59">
        <f>IF(OR(N97=3,O97=3),3,"")</f>
        <v>3</v>
      </c>
    </row>
    <row r="98" spans="1:21" ht="15">
      <c r="A98" s="11"/>
      <c r="B98" s="1"/>
      <c r="C98" s="81" t="s">
        <v>685</v>
      </c>
      <c r="D98" s="1"/>
      <c r="E98" s="1"/>
      <c r="F98" s="1"/>
      <c r="G98" s="1"/>
      <c r="H98" s="1"/>
      <c r="I98" s="1"/>
      <c r="J98" s="1"/>
      <c r="K98" s="1"/>
      <c r="M98" s="55" t="s">
        <v>965</v>
      </c>
      <c r="N98" s="42">
        <v>4</v>
      </c>
      <c r="O98" s="42"/>
      <c r="P98" s="59">
        <f>IF(OR(N98=4,O98=4),4,"")</f>
        <v>4</v>
      </c>
    </row>
    <row r="99" spans="1:21">
      <c r="C99" s="81" t="s">
        <v>686</v>
      </c>
      <c r="G99" s="23"/>
      <c r="H99" s="23"/>
      <c r="I99" s="23"/>
      <c r="K99" s="23"/>
      <c r="M99" s="55" t="s">
        <v>966</v>
      </c>
      <c r="N99" s="42">
        <v>5</v>
      </c>
      <c r="O99" s="42"/>
      <c r="P99" s="59">
        <f>IF(OR(N99=5,O99=5),5,"")</f>
        <v>5</v>
      </c>
    </row>
    <row r="100" spans="1:21">
      <c r="C100" s="81" t="s">
        <v>687</v>
      </c>
      <c r="M100" s="55" t="s">
        <v>967</v>
      </c>
      <c r="N100" s="42">
        <v>6</v>
      </c>
      <c r="O100" s="42"/>
      <c r="P100" s="59">
        <f>IF(OR(N100=6,O100=6),6,"")</f>
        <v>6</v>
      </c>
    </row>
    <row r="101" spans="1:21">
      <c r="C101" s="81" t="s">
        <v>688</v>
      </c>
      <c r="M101" s="55" t="s">
        <v>1048</v>
      </c>
      <c r="N101" s="42"/>
      <c r="O101" s="42"/>
      <c r="P101" s="59" t="str">
        <f>IF(OR(N101=7,O101=7),7,"")</f>
        <v/>
      </c>
    </row>
    <row r="102" spans="1:21">
      <c r="C102" s="81" t="s">
        <v>689</v>
      </c>
      <c r="M102" s="55" t="s">
        <v>690</v>
      </c>
      <c r="N102" s="42"/>
      <c r="O102" s="42"/>
      <c r="P102" s="59" t="str">
        <f>IF(OR(N102=8,O102=8),8,"")</f>
        <v/>
      </c>
    </row>
    <row r="103" spans="1:21">
      <c r="C103" s="23"/>
      <c r="M103" s="2"/>
    </row>
    <row r="104" spans="1:21" ht="14.25">
      <c r="A104" s="8"/>
      <c r="B104" s="5"/>
      <c r="C104" s="5"/>
      <c r="D104" s="5"/>
      <c r="E104" s="5"/>
      <c r="F104" s="5"/>
      <c r="G104" s="5"/>
      <c r="H104" s="5"/>
      <c r="I104" s="5"/>
      <c r="J104" s="5"/>
      <c r="K104" s="5"/>
      <c r="M104" s="8"/>
      <c r="N104" s="15"/>
      <c r="O104" s="14"/>
      <c r="P104" s="14"/>
      <c r="Q104" s="14"/>
      <c r="R104" s="14"/>
      <c r="S104" s="14"/>
      <c r="T104" s="14"/>
      <c r="U104" s="14"/>
    </row>
    <row r="105" spans="1:21" ht="15">
      <c r="A105" s="21" t="s">
        <v>410</v>
      </c>
      <c r="B105" s="93" t="s">
        <v>775</v>
      </c>
      <c r="M105" s="8"/>
      <c r="N105" s="15"/>
    </row>
    <row r="106" spans="1:21" ht="15">
      <c r="A106" s="11"/>
      <c r="B106" s="1"/>
      <c r="C106" s="94" t="s">
        <v>776</v>
      </c>
      <c r="D106" s="1"/>
      <c r="E106" s="1"/>
      <c r="F106" s="1"/>
      <c r="G106" s="1"/>
      <c r="H106" s="1"/>
      <c r="I106" s="1"/>
      <c r="J106" s="1"/>
      <c r="K106" s="1"/>
      <c r="M106" s="55" t="s">
        <v>414</v>
      </c>
      <c r="N106" s="42">
        <v>1</v>
      </c>
    </row>
    <row r="107" spans="1:21" ht="15">
      <c r="A107" s="11"/>
      <c r="B107" s="1"/>
      <c r="C107" s="94" t="s">
        <v>777</v>
      </c>
      <c r="D107" s="1"/>
      <c r="E107" s="1"/>
      <c r="F107" s="1"/>
      <c r="G107" s="1"/>
      <c r="H107" s="1"/>
      <c r="I107" s="1"/>
      <c r="J107" s="1"/>
      <c r="K107" s="1"/>
      <c r="M107" s="55" t="s">
        <v>415</v>
      </c>
      <c r="N107" s="42"/>
    </row>
    <row r="108" spans="1:21" ht="15">
      <c r="A108" s="11"/>
      <c r="B108" s="1"/>
      <c r="C108" s="94" t="s">
        <v>778</v>
      </c>
      <c r="D108" s="1"/>
      <c r="E108" s="1"/>
      <c r="F108" s="1"/>
      <c r="G108" s="1"/>
      <c r="H108" s="1"/>
      <c r="I108" s="1"/>
      <c r="J108" s="1"/>
      <c r="K108" s="1"/>
      <c r="M108" s="55" t="s">
        <v>416</v>
      </c>
      <c r="N108" s="42"/>
    </row>
    <row r="109" spans="1:21" ht="14.25">
      <c r="A109" s="8"/>
      <c r="B109" s="5"/>
      <c r="C109" s="5"/>
      <c r="D109" s="5"/>
      <c r="E109" s="5"/>
      <c r="F109" s="5"/>
      <c r="G109" s="5"/>
      <c r="H109" s="5"/>
      <c r="I109" s="5"/>
      <c r="J109" s="5"/>
      <c r="K109" s="5"/>
      <c r="M109" s="8"/>
      <c r="N109" s="15"/>
      <c r="O109" s="14"/>
      <c r="P109" s="14"/>
      <c r="Q109" s="14"/>
      <c r="R109" s="14"/>
      <c r="S109" s="14"/>
      <c r="T109" s="14"/>
      <c r="U109" s="14"/>
    </row>
    <row r="110" spans="1:21" ht="15">
      <c r="A110" s="8"/>
      <c r="B110" s="21" t="s">
        <v>1050</v>
      </c>
      <c r="C110" s="224" t="s">
        <v>1063</v>
      </c>
      <c r="D110" s="225"/>
      <c r="E110" s="225"/>
      <c r="F110" s="225"/>
      <c r="G110" s="225"/>
      <c r="H110" s="225"/>
      <c r="I110" s="225"/>
      <c r="J110" s="225"/>
      <c r="K110" s="225"/>
      <c r="M110" s="8"/>
      <c r="N110" s="15"/>
    </row>
    <row r="111" spans="1:21" ht="15">
      <c r="A111" s="11"/>
      <c r="B111" s="1"/>
      <c r="C111" s="180" t="s">
        <v>1064</v>
      </c>
      <c r="D111" s="1"/>
      <c r="E111" s="1"/>
      <c r="F111" s="1"/>
      <c r="G111" s="1"/>
      <c r="H111" s="1"/>
      <c r="I111" s="1"/>
      <c r="J111" s="1"/>
      <c r="K111" s="1"/>
      <c r="M111" s="55" t="s">
        <v>1054</v>
      </c>
      <c r="N111" s="42">
        <v>1</v>
      </c>
    </row>
    <row r="112" spans="1:21" ht="15">
      <c r="A112" s="11"/>
      <c r="B112" s="1"/>
      <c r="C112" s="180" t="s">
        <v>1065</v>
      </c>
      <c r="D112" s="1"/>
      <c r="E112" s="1"/>
      <c r="F112" s="1"/>
      <c r="G112" s="1"/>
      <c r="H112" s="1"/>
      <c r="I112" s="1"/>
      <c r="J112" s="1"/>
      <c r="K112" s="1"/>
      <c r="M112" s="55" t="s">
        <v>1055</v>
      </c>
      <c r="N112" s="42"/>
    </row>
    <row r="113" spans="1:21" ht="14.25">
      <c r="A113" s="8"/>
      <c r="B113" s="5"/>
      <c r="C113" s="5"/>
      <c r="D113" s="5"/>
      <c r="E113" s="5"/>
      <c r="F113" s="5"/>
      <c r="G113" s="5"/>
      <c r="H113" s="5"/>
      <c r="I113" s="5"/>
      <c r="J113" s="5"/>
      <c r="K113" s="5"/>
      <c r="M113" s="8"/>
      <c r="N113" s="15"/>
      <c r="O113" s="14"/>
      <c r="P113" s="14"/>
      <c r="Q113" s="14"/>
      <c r="R113" s="14"/>
      <c r="S113" s="14"/>
      <c r="T113" s="14"/>
      <c r="U113" s="14"/>
    </row>
    <row r="114" spans="1:21" ht="29.25" customHeight="1">
      <c r="A114" s="8"/>
      <c r="B114" s="122" t="s">
        <v>1056</v>
      </c>
      <c r="C114" s="224" t="s">
        <v>1049</v>
      </c>
      <c r="D114" s="225"/>
      <c r="E114" s="225"/>
      <c r="F114" s="225"/>
      <c r="G114" s="225"/>
      <c r="H114" s="225"/>
      <c r="I114" s="225"/>
      <c r="J114" s="225"/>
      <c r="K114" s="225"/>
      <c r="M114" s="8"/>
      <c r="N114" s="15"/>
    </row>
    <row r="115" spans="1:21" ht="15">
      <c r="A115" s="11"/>
      <c r="B115" s="1"/>
      <c r="C115" s="180" t="s">
        <v>1051</v>
      </c>
      <c r="D115" s="1"/>
      <c r="E115" s="1"/>
      <c r="F115" s="1"/>
      <c r="G115" s="1"/>
      <c r="H115" s="1"/>
      <c r="I115" s="1"/>
      <c r="J115" s="1"/>
      <c r="K115" s="1"/>
      <c r="M115" s="55" t="s">
        <v>1067</v>
      </c>
      <c r="N115" s="42"/>
    </row>
    <row r="116" spans="1:21" ht="15">
      <c r="A116" s="11"/>
      <c r="B116" s="1"/>
      <c r="C116" s="180" t="s">
        <v>1052</v>
      </c>
      <c r="D116" s="1"/>
      <c r="E116" s="1"/>
      <c r="F116" s="1"/>
      <c r="G116" s="1"/>
      <c r="H116" s="1"/>
      <c r="I116" s="1"/>
      <c r="J116" s="1"/>
      <c r="K116" s="1"/>
      <c r="M116" s="55" t="s">
        <v>1068</v>
      </c>
      <c r="N116" s="42"/>
    </row>
    <row r="117" spans="1:21" ht="15">
      <c r="A117" s="11"/>
      <c r="B117" s="1"/>
      <c r="C117" s="180" t="s">
        <v>1053</v>
      </c>
      <c r="D117" s="1"/>
      <c r="E117" s="1"/>
      <c r="F117" s="1"/>
      <c r="G117" s="1"/>
      <c r="H117" s="1"/>
      <c r="I117" s="1"/>
      <c r="J117" s="1"/>
      <c r="K117" s="1"/>
      <c r="M117" s="55" t="s">
        <v>1069</v>
      </c>
      <c r="N117" s="42"/>
    </row>
    <row r="118" spans="1:21" ht="14.25">
      <c r="A118" s="8"/>
      <c r="B118" s="5"/>
      <c r="C118" s="5"/>
      <c r="D118" s="5"/>
      <c r="E118" s="5"/>
      <c r="F118" s="5"/>
      <c r="G118" s="5"/>
      <c r="H118" s="5"/>
      <c r="I118" s="5"/>
      <c r="J118" s="5"/>
      <c r="K118" s="5"/>
      <c r="M118" s="8"/>
      <c r="N118" s="15"/>
      <c r="O118" s="14"/>
      <c r="P118" s="14"/>
      <c r="Q118" s="14"/>
      <c r="R118" s="14"/>
      <c r="S118" s="14"/>
      <c r="T118" s="14"/>
      <c r="U118" s="14"/>
    </row>
    <row r="119" spans="1:21" ht="14.25">
      <c r="A119" s="8"/>
      <c r="B119" s="122" t="s">
        <v>1066</v>
      </c>
      <c r="C119" s="224" t="s">
        <v>1057</v>
      </c>
      <c r="D119" s="225"/>
      <c r="E119" s="225"/>
      <c r="F119" s="225"/>
      <c r="G119" s="225"/>
      <c r="H119" s="225"/>
      <c r="I119" s="225"/>
      <c r="J119" s="225"/>
      <c r="K119" s="225"/>
      <c r="M119" s="8"/>
      <c r="N119" s="15"/>
    </row>
    <row r="120" spans="1:21" ht="15">
      <c r="A120" s="11"/>
      <c r="B120" s="1"/>
      <c r="C120" s="180" t="s">
        <v>1058</v>
      </c>
      <c r="D120" s="1"/>
      <c r="E120" s="1"/>
      <c r="F120" s="1"/>
      <c r="G120" s="1"/>
      <c r="H120" s="1"/>
      <c r="I120" s="1"/>
      <c r="J120" s="1"/>
      <c r="K120" s="1"/>
      <c r="M120" s="55" t="s">
        <v>1070</v>
      </c>
      <c r="N120" s="42"/>
    </row>
    <row r="121" spans="1:21" ht="15">
      <c r="A121" s="11"/>
      <c r="B121" s="1"/>
      <c r="C121" s="180" t="s">
        <v>1059</v>
      </c>
      <c r="D121" s="1"/>
      <c r="E121" s="1"/>
      <c r="F121" s="1"/>
      <c r="G121" s="1"/>
      <c r="H121" s="1"/>
      <c r="I121" s="1"/>
      <c r="J121" s="1"/>
      <c r="K121" s="1"/>
      <c r="M121" s="55" t="s">
        <v>1071</v>
      </c>
      <c r="N121" s="42"/>
    </row>
    <row r="122" spans="1:21" ht="15">
      <c r="A122" s="11"/>
      <c r="B122" s="1"/>
      <c r="C122" s="180" t="s">
        <v>1060</v>
      </c>
      <c r="D122" s="1"/>
      <c r="E122" s="1"/>
      <c r="F122" s="1"/>
      <c r="G122" s="1"/>
      <c r="H122" s="1"/>
      <c r="I122" s="1"/>
      <c r="J122" s="1"/>
      <c r="K122" s="1"/>
      <c r="M122" s="55" t="s">
        <v>1072</v>
      </c>
      <c r="N122" s="42"/>
    </row>
    <row r="123" spans="1:21" ht="15">
      <c r="A123" s="11"/>
      <c r="B123" s="1"/>
      <c r="C123" s="180" t="s">
        <v>1061</v>
      </c>
      <c r="D123" s="1"/>
      <c r="E123" s="1"/>
      <c r="F123" s="1"/>
      <c r="G123" s="1"/>
      <c r="H123" s="1"/>
      <c r="I123" s="1"/>
      <c r="J123" s="1"/>
      <c r="K123" s="1"/>
      <c r="M123" s="55" t="s">
        <v>1073</v>
      </c>
      <c r="N123" s="42"/>
    </row>
    <row r="124" spans="1:21" ht="15">
      <c r="A124" s="11"/>
      <c r="B124" s="1"/>
      <c r="C124" s="180" t="s">
        <v>1062</v>
      </c>
      <c r="D124" s="1"/>
      <c r="E124" s="1"/>
      <c r="F124" s="1"/>
      <c r="G124" s="1"/>
      <c r="H124" s="1"/>
      <c r="I124" s="1"/>
      <c r="J124" s="1"/>
      <c r="K124" s="1"/>
      <c r="M124" s="55" t="s">
        <v>1074</v>
      </c>
      <c r="N124" s="42"/>
    </row>
    <row r="125" spans="1:21" ht="14.25">
      <c r="A125" s="8"/>
      <c r="B125" s="5"/>
      <c r="C125" s="5"/>
      <c r="D125" s="5"/>
      <c r="E125" s="5"/>
      <c r="F125" s="5"/>
      <c r="G125" s="5"/>
      <c r="H125" s="5"/>
      <c r="I125" s="5"/>
      <c r="J125" s="5"/>
      <c r="K125" s="5"/>
      <c r="L125" s="1"/>
      <c r="M125" s="8"/>
      <c r="N125" s="15"/>
      <c r="O125" s="14"/>
      <c r="P125" s="14"/>
      <c r="Q125" s="14"/>
      <c r="R125" s="14"/>
      <c r="S125" s="14"/>
      <c r="T125" s="14"/>
      <c r="U125" s="14"/>
    </row>
    <row r="126" spans="1:21" ht="15">
      <c r="A126" s="21" t="s">
        <v>411</v>
      </c>
      <c r="B126" s="166" t="s">
        <v>68</v>
      </c>
      <c r="M126" s="8"/>
      <c r="N126" s="15"/>
    </row>
    <row r="127" spans="1:21" ht="15">
      <c r="A127" s="11"/>
      <c r="B127"/>
      <c r="C127" s="94" t="s">
        <v>779</v>
      </c>
      <c r="D127" s="1"/>
      <c r="E127" s="1"/>
      <c r="F127" s="1"/>
      <c r="G127" s="1"/>
      <c r="H127" s="1"/>
      <c r="I127" s="1"/>
      <c r="J127" s="1"/>
      <c r="K127" s="1"/>
      <c r="L127" s="1"/>
      <c r="M127" s="55" t="s">
        <v>417</v>
      </c>
      <c r="N127" s="42"/>
    </row>
    <row r="128" spans="1:21" ht="15">
      <c r="A128" s="11"/>
      <c r="B128"/>
      <c r="C128" s="175" t="s">
        <v>794</v>
      </c>
      <c r="D128" s="175"/>
      <c r="E128" s="175"/>
      <c r="F128" s="1"/>
      <c r="G128" s="1"/>
      <c r="H128" s="1"/>
      <c r="I128" s="1"/>
      <c r="J128" s="1"/>
      <c r="K128" s="1"/>
      <c r="L128" s="1"/>
      <c r="M128" s="55" t="s">
        <v>418</v>
      </c>
      <c r="N128" s="42"/>
    </row>
    <row r="129" spans="1:15" ht="15">
      <c r="A129" s="11"/>
      <c r="B129"/>
      <c r="C129" s="94" t="s">
        <v>795</v>
      </c>
      <c r="D129" s="1"/>
      <c r="E129" s="1"/>
      <c r="F129" s="1"/>
      <c r="G129" s="1"/>
      <c r="H129" s="1"/>
      <c r="I129" s="1"/>
      <c r="J129" s="1"/>
      <c r="K129" s="1"/>
      <c r="L129" s="1"/>
      <c r="M129" s="55" t="s">
        <v>419</v>
      </c>
      <c r="N129" s="42">
        <v>3</v>
      </c>
    </row>
    <row r="130" spans="1:15" ht="15">
      <c r="A130" s="11"/>
      <c r="B130"/>
      <c r="C130" s="94"/>
      <c r="D130" s="1"/>
      <c r="E130" s="1"/>
      <c r="F130" s="1"/>
      <c r="G130" s="1"/>
      <c r="H130" s="1"/>
      <c r="I130" s="1"/>
      <c r="J130" s="1"/>
      <c r="K130" s="1"/>
      <c r="L130" s="1"/>
      <c r="M130" s="55"/>
      <c r="N130" s="66">
        <f>IF(SUM(N127:N129)&gt;0,1,0)</f>
        <v>1</v>
      </c>
      <c r="O130" s="21" t="str">
        <f>IF(N130=1,"Exista si alte forme","")</f>
        <v>Exista si alte forme</v>
      </c>
    </row>
    <row r="131" spans="1:15" ht="15" customHeight="1">
      <c r="A131" s="474" t="s">
        <v>85</v>
      </c>
      <c r="B131" s="474"/>
      <c r="C131" s="474"/>
      <c r="D131" s="474"/>
      <c r="E131" s="474"/>
      <c r="F131" s="474"/>
      <c r="G131" s="474"/>
      <c r="H131" s="474"/>
      <c r="I131" s="474"/>
      <c r="J131" s="474"/>
      <c r="K131" s="474"/>
      <c r="L131" s="1"/>
      <c r="M131" s="55"/>
      <c r="N131" s="1"/>
    </row>
    <row r="132" spans="1:15" ht="16.5" customHeight="1">
      <c r="A132" s="474"/>
      <c r="B132" s="474"/>
      <c r="C132" s="474"/>
      <c r="D132" s="474"/>
      <c r="E132" s="474"/>
      <c r="F132" s="474"/>
      <c r="G132" s="474"/>
      <c r="H132" s="474"/>
      <c r="I132" s="474"/>
      <c r="J132" s="474"/>
      <c r="K132" s="474"/>
      <c r="L132" s="1"/>
      <c r="M132" s="55"/>
      <c r="N132" s="1"/>
    </row>
    <row r="133" spans="1:15" ht="16.5" customHeight="1">
      <c r="A133" s="474"/>
      <c r="B133" s="474"/>
      <c r="C133" s="474"/>
      <c r="D133" s="474"/>
      <c r="E133" s="474"/>
      <c r="F133" s="474"/>
      <c r="G133" s="474"/>
      <c r="H133" s="474"/>
      <c r="I133" s="474"/>
      <c r="J133" s="474"/>
      <c r="K133" s="474"/>
      <c r="L133" s="1"/>
      <c r="M133" s="55"/>
      <c r="N133" s="1"/>
    </row>
    <row r="134" spans="1:15" ht="16.5" customHeight="1">
      <c r="A134" s="474"/>
      <c r="B134" s="474"/>
      <c r="C134" s="474"/>
      <c r="D134" s="474"/>
      <c r="E134" s="474"/>
      <c r="F134" s="474"/>
      <c r="G134" s="474"/>
      <c r="H134" s="474"/>
      <c r="I134" s="474"/>
      <c r="J134" s="474"/>
      <c r="K134" s="474"/>
      <c r="L134" s="1"/>
      <c r="M134" s="55"/>
      <c r="N134" s="1"/>
    </row>
    <row r="135" spans="1:15" ht="15" customHeight="1">
      <c r="A135" s="11"/>
      <c r="B135"/>
      <c r="C135" s="94"/>
      <c r="D135" s="1"/>
      <c r="E135" s="1"/>
      <c r="F135" s="1"/>
      <c r="G135" s="1"/>
      <c r="H135" s="1"/>
      <c r="I135" s="1"/>
      <c r="J135" s="1"/>
      <c r="K135" s="1"/>
      <c r="L135" s="1"/>
      <c r="N135" s="1"/>
    </row>
    <row r="136" spans="1:15" ht="14.25">
      <c r="A136" s="21" t="s">
        <v>448</v>
      </c>
      <c r="B136" s="253" t="s">
        <v>423</v>
      </c>
      <c r="C136" s="225"/>
      <c r="D136" s="225"/>
      <c r="E136" s="225"/>
      <c r="F136" s="225"/>
      <c r="G136" s="225"/>
      <c r="H136" s="225"/>
      <c r="I136" s="225"/>
      <c r="J136" s="225"/>
      <c r="N136" s="483" t="s">
        <v>397</v>
      </c>
      <c r="O136" s="483" t="s">
        <v>398</v>
      </c>
    </row>
    <row r="137" spans="1:15" ht="14.25">
      <c r="A137" s="21"/>
      <c r="B137" s="225"/>
      <c r="C137" s="225"/>
      <c r="D137" s="225"/>
      <c r="E137" s="225"/>
      <c r="F137" s="225"/>
      <c r="G137" s="225"/>
      <c r="H137" s="225"/>
      <c r="I137" s="225"/>
      <c r="J137" s="225"/>
      <c r="M137" s="55"/>
      <c r="N137" s="484"/>
      <c r="O137" s="452"/>
    </row>
    <row r="138" spans="1:15" ht="12.75" customHeight="1">
      <c r="C138" s="23" t="s">
        <v>394</v>
      </c>
      <c r="M138" s="55" t="s">
        <v>448</v>
      </c>
      <c r="N138" s="42">
        <v>1</v>
      </c>
      <c r="O138" s="42"/>
    </row>
    <row r="139" spans="1:15">
      <c r="C139" s="23" t="s">
        <v>395</v>
      </c>
    </row>
    <row r="140" spans="1:15">
      <c r="C140" s="23" t="s">
        <v>396</v>
      </c>
    </row>
    <row r="141" spans="1:15">
      <c r="C141" s="23"/>
    </row>
    <row r="142" spans="1:15" ht="15">
      <c r="A142" s="8" t="s">
        <v>540</v>
      </c>
      <c r="B142" s="93" t="s">
        <v>425</v>
      </c>
    </row>
    <row r="143" spans="1:15">
      <c r="C143" s="94" t="s">
        <v>574</v>
      </c>
      <c r="M143" s="55" t="s">
        <v>971</v>
      </c>
      <c r="N143" s="42">
        <v>1</v>
      </c>
    </row>
    <row r="144" spans="1:15">
      <c r="C144" s="94" t="s">
        <v>575</v>
      </c>
      <c r="M144" s="55" t="s">
        <v>972</v>
      </c>
      <c r="N144" s="42"/>
    </row>
    <row r="145" spans="1:17">
      <c r="C145" s="94" t="s">
        <v>486</v>
      </c>
      <c r="M145" s="55" t="s">
        <v>973</v>
      </c>
      <c r="N145" s="42"/>
    </row>
    <row r="146" spans="1:17" ht="14.25" customHeight="1">
      <c r="A146" s="21"/>
      <c r="B146" s="22"/>
      <c r="C146" s="94" t="s">
        <v>487</v>
      </c>
      <c r="D146" s="24"/>
      <c r="E146" s="24"/>
      <c r="F146" s="24"/>
      <c r="G146" s="24"/>
      <c r="H146" s="24"/>
      <c r="I146" s="24"/>
      <c r="J146" s="24"/>
      <c r="K146" s="24"/>
      <c r="M146" s="55" t="s">
        <v>974</v>
      </c>
      <c r="N146" s="42"/>
    </row>
    <row r="147" spans="1:17" ht="13.5" customHeight="1">
      <c r="C147" s="23"/>
    </row>
    <row r="148" spans="1:17" ht="15">
      <c r="A148" s="8" t="s">
        <v>541</v>
      </c>
      <c r="B148" s="93" t="s">
        <v>426</v>
      </c>
    </row>
    <row r="149" spans="1:17" ht="12.75" customHeight="1">
      <c r="C149" s="94" t="s">
        <v>488</v>
      </c>
      <c r="M149" s="55" t="s">
        <v>975</v>
      </c>
      <c r="N149" s="42">
        <v>1</v>
      </c>
    </row>
    <row r="150" spans="1:17" ht="12.75" customHeight="1">
      <c r="C150" s="94" t="s">
        <v>489</v>
      </c>
      <c r="M150" s="55" t="s">
        <v>976</v>
      </c>
      <c r="N150" s="42">
        <v>2</v>
      </c>
    </row>
    <row r="151" spans="1:17" ht="12.75" customHeight="1">
      <c r="C151" s="94" t="s">
        <v>486</v>
      </c>
      <c r="M151" s="55" t="s">
        <v>977</v>
      </c>
      <c r="N151" s="42"/>
    </row>
    <row r="152" spans="1:17" ht="14.25" customHeight="1">
      <c r="A152" s="21"/>
      <c r="B152" s="22"/>
      <c r="C152" s="94" t="s">
        <v>487</v>
      </c>
      <c r="D152" s="24"/>
      <c r="E152" s="24"/>
      <c r="F152" s="24"/>
      <c r="G152" s="24"/>
      <c r="H152" s="24"/>
      <c r="I152" s="24"/>
      <c r="J152" s="24"/>
      <c r="K152" s="24"/>
      <c r="M152" s="55" t="s">
        <v>978</v>
      </c>
      <c r="N152" s="42"/>
    </row>
    <row r="153" spans="1:17">
      <c r="B153" s="24"/>
      <c r="C153" s="24"/>
      <c r="D153" s="24"/>
      <c r="E153" s="24"/>
      <c r="F153" s="24"/>
      <c r="G153" s="24"/>
      <c r="H153" s="24"/>
      <c r="I153" s="24"/>
      <c r="J153" s="24"/>
      <c r="K153" s="24"/>
    </row>
    <row r="154" spans="1:17" ht="15" customHeight="1">
      <c r="A154" s="21" t="s">
        <v>739</v>
      </c>
      <c r="B154" s="228" t="s">
        <v>422</v>
      </c>
      <c r="C154" s="225"/>
      <c r="D154" s="225"/>
      <c r="E154" s="225"/>
      <c r="F154" s="225"/>
      <c r="G154" s="225"/>
      <c r="H154" s="225"/>
      <c r="I154" s="225"/>
      <c r="J154" s="225"/>
      <c r="K154" s="225"/>
      <c r="N154" s="463" t="s">
        <v>397</v>
      </c>
      <c r="O154" s="463" t="s">
        <v>398</v>
      </c>
      <c r="P154" s="221" t="s">
        <v>1418</v>
      </c>
    </row>
    <row r="155" spans="1:17" ht="14.25" customHeight="1">
      <c r="B155" s="225"/>
      <c r="C155" s="225"/>
      <c r="D155" s="225"/>
      <c r="E155" s="225"/>
      <c r="F155" s="225"/>
      <c r="G155" s="225"/>
      <c r="H155" s="225"/>
      <c r="I155" s="225"/>
      <c r="J155" s="225"/>
      <c r="K155" s="225"/>
      <c r="N155" s="464"/>
      <c r="O155" s="464"/>
      <c r="P155" s="422"/>
    </row>
    <row r="156" spans="1:17">
      <c r="C156" s="243" t="s">
        <v>69</v>
      </c>
      <c r="D156" s="243"/>
      <c r="E156" s="243"/>
      <c r="F156" s="243"/>
      <c r="G156" s="243"/>
      <c r="H156" s="243"/>
      <c r="I156" s="167"/>
      <c r="J156"/>
      <c r="K156"/>
      <c r="M156" s="55" t="s">
        <v>943</v>
      </c>
      <c r="N156" s="56">
        <v>2</v>
      </c>
      <c r="O156" s="56"/>
      <c r="P156" s="65">
        <f t="shared" ref="P156:P164" si="0">N156+O156</f>
        <v>2</v>
      </c>
      <c r="Q156" s="211" t="s">
        <v>1026</v>
      </c>
    </row>
    <row r="157" spans="1:17">
      <c r="C157" s="243" t="s">
        <v>70</v>
      </c>
      <c r="D157" s="243"/>
      <c r="E157" s="243"/>
      <c r="F157" s="243"/>
      <c r="G157" s="243"/>
      <c r="H157" s="243"/>
      <c r="I157" s="167"/>
      <c r="J157"/>
      <c r="K157"/>
      <c r="M157" s="55" t="s">
        <v>944</v>
      </c>
      <c r="N157" s="56">
        <v>2</v>
      </c>
      <c r="O157" s="56"/>
      <c r="P157" s="65">
        <f t="shared" si="0"/>
        <v>2</v>
      </c>
      <c r="Q157" s="211" t="s">
        <v>1026</v>
      </c>
    </row>
    <row r="158" spans="1:17">
      <c r="A158"/>
      <c r="C158" s="108" t="s">
        <v>699</v>
      </c>
      <c r="D158" s="108"/>
      <c r="E158" s="108"/>
      <c r="F158" s="108"/>
      <c r="G158" s="108"/>
      <c r="H158" s="108"/>
      <c r="I158" s="167"/>
      <c r="J158"/>
      <c r="K158"/>
      <c r="M158" s="55" t="s">
        <v>945</v>
      </c>
      <c r="N158" s="56">
        <v>1</v>
      </c>
      <c r="O158" s="56"/>
      <c r="P158" s="65">
        <f>N158+O158</f>
        <v>1</v>
      </c>
      <c r="Q158" s="211" t="s">
        <v>1026</v>
      </c>
    </row>
    <row r="159" spans="1:17">
      <c r="A159"/>
      <c r="C159" s="108" t="s">
        <v>678</v>
      </c>
      <c r="D159" s="108"/>
      <c r="E159" s="108"/>
      <c r="F159" s="108"/>
      <c r="G159" s="108"/>
      <c r="H159" s="108"/>
      <c r="I159" s="167"/>
      <c r="J159"/>
      <c r="K159"/>
      <c r="M159" s="55" t="s">
        <v>946</v>
      </c>
      <c r="N159" s="56">
        <v>8</v>
      </c>
      <c r="O159" s="56"/>
      <c r="P159" s="65">
        <f t="shared" si="0"/>
        <v>8</v>
      </c>
      <c r="Q159" s="211" t="s">
        <v>1026</v>
      </c>
    </row>
    <row r="160" spans="1:17">
      <c r="A160"/>
      <c r="C160" s="108" t="s">
        <v>679</v>
      </c>
      <c r="D160" s="108"/>
      <c r="E160" s="108"/>
      <c r="F160" s="108"/>
      <c r="G160" s="108"/>
      <c r="H160" s="108"/>
      <c r="I160" s="167"/>
      <c r="J160"/>
      <c r="K160"/>
      <c r="M160" s="55" t="s">
        <v>947</v>
      </c>
      <c r="N160" s="56">
        <v>9</v>
      </c>
      <c r="O160" s="56"/>
      <c r="P160" s="65">
        <f t="shared" si="0"/>
        <v>9</v>
      </c>
      <c r="Q160" s="211" t="s">
        <v>1026</v>
      </c>
    </row>
    <row r="161" spans="1:17">
      <c r="A161"/>
      <c r="C161" s="243" t="s">
        <v>680</v>
      </c>
      <c r="D161" s="243"/>
      <c r="E161" s="243"/>
      <c r="F161" s="243"/>
      <c r="G161" s="243"/>
      <c r="H161" s="243"/>
      <c r="I161" s="429"/>
      <c r="J161"/>
      <c r="K161"/>
      <c r="M161" s="55" t="s">
        <v>948</v>
      </c>
      <c r="N161" s="56">
        <v>6</v>
      </c>
      <c r="O161" s="56"/>
      <c r="P161" s="65">
        <f t="shared" si="0"/>
        <v>6</v>
      </c>
      <c r="Q161" s="211" t="s">
        <v>1026</v>
      </c>
    </row>
    <row r="162" spans="1:17">
      <c r="A162"/>
      <c r="C162" s="243" t="s">
        <v>681</v>
      </c>
      <c r="D162" s="243"/>
      <c r="E162" s="243"/>
      <c r="F162" s="243"/>
      <c r="G162" s="243"/>
      <c r="H162" s="243"/>
      <c r="I162" s="237"/>
      <c r="J162" s="237"/>
      <c r="K162" s="237"/>
      <c r="M162" s="55" t="s">
        <v>1075</v>
      </c>
      <c r="N162" s="56"/>
      <c r="O162" s="56"/>
      <c r="P162" s="65">
        <f t="shared" si="0"/>
        <v>0</v>
      </c>
      <c r="Q162" s="211" t="s">
        <v>1026</v>
      </c>
    </row>
    <row r="163" spans="1:17">
      <c r="A163"/>
      <c r="C163" s="243" t="s">
        <v>682</v>
      </c>
      <c r="D163" s="243"/>
      <c r="E163" s="243"/>
      <c r="F163" s="243"/>
      <c r="G163" s="243"/>
      <c r="H163" s="243"/>
      <c r="I163" s="237"/>
      <c r="J163" s="237"/>
      <c r="K163" s="237"/>
      <c r="M163" s="55" t="s">
        <v>1076</v>
      </c>
      <c r="N163" s="56"/>
      <c r="O163" s="56"/>
      <c r="P163" s="65">
        <f>N163+O163</f>
        <v>0</v>
      </c>
      <c r="Q163" s="211" t="s">
        <v>1026</v>
      </c>
    </row>
    <row r="164" spans="1:17">
      <c r="A164"/>
      <c r="C164" s="243" t="s">
        <v>683</v>
      </c>
      <c r="D164" s="243"/>
      <c r="E164" s="243"/>
      <c r="F164" s="243"/>
      <c r="G164" s="243"/>
      <c r="H164" s="243"/>
      <c r="I164" s="167"/>
      <c r="J164"/>
      <c r="K164"/>
      <c r="M164" s="55" t="s">
        <v>684</v>
      </c>
      <c r="N164" s="56"/>
      <c r="O164" s="56"/>
      <c r="P164" s="65">
        <f t="shared" si="0"/>
        <v>0</v>
      </c>
      <c r="Q164" s="211" t="s">
        <v>1026</v>
      </c>
    </row>
    <row r="165" spans="1:17" ht="14.25">
      <c r="A165"/>
      <c r="C165" s="243" t="s">
        <v>458</v>
      </c>
      <c r="D165" s="243"/>
      <c r="E165" s="243"/>
      <c r="F165" s="243"/>
      <c r="G165" s="243"/>
      <c r="H165" s="243"/>
      <c r="I165" s="167"/>
      <c r="J165"/>
      <c r="K165"/>
      <c r="M165" s="122" t="s">
        <v>739</v>
      </c>
      <c r="N165" s="66">
        <f>SUM(N156:N164)</f>
        <v>28</v>
      </c>
      <c r="O165" s="66">
        <f>SUM(O156:O164)</f>
        <v>0</v>
      </c>
      <c r="P165" s="66">
        <f>SUM(P156:P164)</f>
        <v>28</v>
      </c>
      <c r="Q165"/>
    </row>
    <row r="166" spans="1:17">
      <c r="C166" s="23"/>
    </row>
    <row r="167" spans="1:17">
      <c r="C167" s="23"/>
    </row>
    <row r="168" spans="1:17" ht="14.25">
      <c r="A168" s="109" t="s">
        <v>468</v>
      </c>
      <c r="B168" s="253" t="s">
        <v>424</v>
      </c>
      <c r="C168" s="254"/>
      <c r="D168" s="254"/>
      <c r="E168" s="254"/>
      <c r="F168" s="254"/>
      <c r="G168" s="254"/>
      <c r="H168" s="254"/>
      <c r="I168" s="254"/>
      <c r="J168" s="254"/>
      <c r="K168" s="254"/>
      <c r="N168" s="221" t="s">
        <v>397</v>
      </c>
      <c r="O168" s="221" t="s">
        <v>398</v>
      </c>
      <c r="P168" s="221" t="s">
        <v>1418</v>
      </c>
    </row>
    <row r="169" spans="1:17" ht="15" customHeight="1">
      <c r="A169" s="83"/>
      <c r="B169" s="254"/>
      <c r="C169" s="254"/>
      <c r="D169" s="254"/>
      <c r="E169" s="254"/>
      <c r="F169" s="254"/>
      <c r="G169" s="254"/>
      <c r="H169" s="254"/>
      <c r="I169" s="254"/>
      <c r="J169" s="254"/>
      <c r="K169" s="254"/>
      <c r="N169" s="222"/>
      <c r="O169" s="222"/>
      <c r="P169" s="422"/>
    </row>
    <row r="170" spans="1:17" ht="14.25" customHeight="1">
      <c r="A170" s="83"/>
      <c r="C170" s="108" t="s">
        <v>585</v>
      </c>
      <c r="D170" s="108"/>
      <c r="E170" s="108"/>
      <c r="F170" s="108"/>
      <c r="G170" s="108"/>
      <c r="H170" s="108"/>
      <c r="I170" s="143"/>
      <c r="J170"/>
      <c r="K170"/>
      <c r="M170" s="55" t="s">
        <v>490</v>
      </c>
      <c r="N170" s="56">
        <v>16</v>
      </c>
      <c r="O170" s="56"/>
      <c r="P170" s="65">
        <f t="shared" ref="P170:P178" si="1">N170+O170</f>
        <v>16</v>
      </c>
      <c r="Q170" s="211" t="s">
        <v>1026</v>
      </c>
    </row>
    <row r="171" spans="1:17" ht="13.5" customHeight="1">
      <c r="A171" s="83"/>
      <c r="C171" s="108" t="s">
        <v>586</v>
      </c>
      <c r="D171" s="108"/>
      <c r="E171" s="108"/>
      <c r="F171" s="108"/>
      <c r="G171" s="108"/>
      <c r="H171" s="108"/>
      <c r="I171" s="143"/>
      <c r="J171"/>
      <c r="K171"/>
      <c r="M171" s="55" t="s">
        <v>491</v>
      </c>
      <c r="N171" s="56">
        <v>10</v>
      </c>
      <c r="O171" s="56"/>
      <c r="P171" s="65">
        <f t="shared" si="1"/>
        <v>10</v>
      </c>
      <c r="Q171" s="211" t="s">
        <v>1026</v>
      </c>
    </row>
    <row r="172" spans="1:17" ht="13.5" customHeight="1">
      <c r="A172" s="110"/>
      <c r="C172" s="108" t="s">
        <v>698</v>
      </c>
      <c r="D172" s="108"/>
      <c r="E172" s="108"/>
      <c r="F172" s="108"/>
      <c r="G172" s="12"/>
      <c r="H172" s="108"/>
      <c r="I172" s="143"/>
      <c r="J172"/>
      <c r="K172"/>
      <c r="M172" s="55" t="s">
        <v>492</v>
      </c>
      <c r="N172" s="56">
        <v>4</v>
      </c>
      <c r="O172" s="56"/>
      <c r="P172" s="65">
        <f>N172+O172</f>
        <v>4</v>
      </c>
      <c r="Q172" s="211" t="s">
        <v>1026</v>
      </c>
    </row>
    <row r="173" spans="1:17" ht="13.5" customHeight="1">
      <c r="A173" s="110"/>
      <c r="C173" s="108" t="s">
        <v>691</v>
      </c>
      <c r="D173" s="108"/>
      <c r="E173" s="108"/>
      <c r="F173" s="108"/>
      <c r="G173" s="12"/>
      <c r="H173" s="108"/>
      <c r="I173" s="143"/>
      <c r="J173"/>
      <c r="K173"/>
      <c r="M173" s="55" t="s">
        <v>493</v>
      </c>
      <c r="N173" s="56">
        <v>40</v>
      </c>
      <c r="O173" s="56"/>
      <c r="P173" s="65">
        <f t="shared" si="1"/>
        <v>40</v>
      </c>
      <c r="Q173" s="211" t="s">
        <v>1026</v>
      </c>
    </row>
    <row r="174" spans="1:17" ht="13.5" customHeight="1">
      <c r="A174" s="110"/>
      <c r="C174" s="108" t="s">
        <v>692</v>
      </c>
      <c r="D174" s="108"/>
      <c r="E174" s="108"/>
      <c r="F174" s="108"/>
      <c r="G174" s="108"/>
      <c r="H174" s="108"/>
      <c r="I174" s="143"/>
      <c r="J174"/>
      <c r="K174"/>
      <c r="M174" s="55" t="s">
        <v>494</v>
      </c>
      <c r="N174" s="56">
        <v>65</v>
      </c>
      <c r="O174" s="56"/>
      <c r="P174" s="65">
        <f t="shared" si="1"/>
        <v>65</v>
      </c>
      <c r="Q174" s="211" t="s">
        <v>1026</v>
      </c>
    </row>
    <row r="175" spans="1:17" ht="13.5" customHeight="1">
      <c r="A175"/>
      <c r="C175" s="108" t="s">
        <v>693</v>
      </c>
      <c r="D175" s="108"/>
      <c r="E175" s="108"/>
      <c r="F175" s="12"/>
      <c r="G175" s="108"/>
      <c r="H175" s="108"/>
      <c r="I175" s="143"/>
      <c r="J175"/>
      <c r="K175"/>
      <c r="M175" s="55" t="s">
        <v>495</v>
      </c>
      <c r="N175" s="56">
        <v>56</v>
      </c>
      <c r="O175" s="56"/>
      <c r="P175" s="65">
        <f t="shared" si="1"/>
        <v>56</v>
      </c>
      <c r="Q175" s="211" t="s">
        <v>1026</v>
      </c>
    </row>
    <row r="176" spans="1:17" ht="13.5" customHeight="1">
      <c r="A176" s="110"/>
      <c r="C176" s="243" t="s">
        <v>694</v>
      </c>
      <c r="D176" s="237"/>
      <c r="E176" s="237"/>
      <c r="F176" s="237"/>
      <c r="G176" s="237"/>
      <c r="H176" s="237"/>
      <c r="I176" s="237"/>
      <c r="J176" s="237"/>
      <c r="K176" s="237"/>
      <c r="M176" s="55" t="s">
        <v>1078</v>
      </c>
      <c r="N176" s="56"/>
      <c r="O176" s="56"/>
      <c r="P176" s="65">
        <f t="shared" si="1"/>
        <v>0</v>
      </c>
      <c r="Q176" s="211" t="s">
        <v>1026</v>
      </c>
    </row>
    <row r="177" spans="1:17" ht="13.5" customHeight="1">
      <c r="A177" s="110"/>
      <c r="C177" s="243" t="s">
        <v>695</v>
      </c>
      <c r="D177" s="237"/>
      <c r="E177" s="237"/>
      <c r="F177" s="237"/>
      <c r="G177" s="237"/>
      <c r="H177" s="237"/>
      <c r="I177" s="237"/>
      <c r="J177" s="237"/>
      <c r="K177" s="237"/>
      <c r="M177" s="55" t="s">
        <v>1079</v>
      </c>
      <c r="N177" s="56"/>
      <c r="O177" s="56"/>
      <c r="P177" s="65">
        <f>N177+O177</f>
        <v>0</v>
      </c>
      <c r="Q177" s="211" t="s">
        <v>1026</v>
      </c>
    </row>
    <row r="178" spans="1:17" ht="13.5" customHeight="1">
      <c r="A178" s="110"/>
      <c r="C178" s="108" t="s">
        <v>696</v>
      </c>
      <c r="D178" s="108"/>
      <c r="E178" s="108"/>
      <c r="F178" s="108"/>
      <c r="G178" s="108"/>
      <c r="H178" s="108"/>
      <c r="I178" s="143"/>
      <c r="J178"/>
      <c r="K178"/>
      <c r="M178" s="55" t="s">
        <v>697</v>
      </c>
      <c r="N178" s="56"/>
      <c r="O178" s="56"/>
      <c r="P178" s="65">
        <f t="shared" si="1"/>
        <v>0</v>
      </c>
      <c r="Q178" s="211" t="s">
        <v>1026</v>
      </c>
    </row>
    <row r="179" spans="1:17" ht="13.5" customHeight="1">
      <c r="A179" s="110"/>
      <c r="C179" s="108" t="s">
        <v>458</v>
      </c>
      <c r="D179" s="108"/>
      <c r="E179" s="108"/>
      <c r="F179" s="108"/>
      <c r="G179" s="108"/>
      <c r="H179" s="108"/>
      <c r="I179" s="143"/>
      <c r="J179"/>
      <c r="K179"/>
      <c r="M179" s="55" t="s">
        <v>468</v>
      </c>
      <c r="N179" s="66">
        <f>SUM(N170:N178)</f>
        <v>191</v>
      </c>
      <c r="O179" s="66">
        <f>SUM(O170:O178)</f>
        <v>0</v>
      </c>
      <c r="P179" s="66">
        <f>SUM(P170:P178)</f>
        <v>191</v>
      </c>
      <c r="Q179"/>
    </row>
    <row r="180" spans="1:17" ht="13.5" customHeight="1">
      <c r="A180" s="110"/>
      <c r="C180" s="108" t="s">
        <v>583</v>
      </c>
      <c r="D180" s="156"/>
      <c r="E180" s="156"/>
      <c r="F180" s="156"/>
      <c r="G180" s="156"/>
      <c r="H180" s="156"/>
      <c r="I180" s="143"/>
      <c r="J180"/>
      <c r="K180"/>
      <c r="M180" s="55"/>
      <c r="N180" s="66">
        <f>SUM(N170:N171)</f>
        <v>26</v>
      </c>
      <c r="O180" s="66">
        <f>SUM(O170:O171)</f>
        <v>0</v>
      </c>
      <c r="P180" s="66">
        <f>SUM(P170:P171)</f>
        <v>26</v>
      </c>
      <c r="Q180"/>
    </row>
    <row r="181" spans="1:17" ht="13.5">
      <c r="A181" s="110"/>
      <c r="C181" s="108" t="s">
        <v>894</v>
      </c>
      <c r="D181" s="156"/>
      <c r="E181" s="156"/>
      <c r="F181" s="156"/>
      <c r="G181" s="156"/>
      <c r="H181" s="156"/>
      <c r="I181" s="143"/>
      <c r="J181"/>
      <c r="K181"/>
      <c r="M181" s="55"/>
      <c r="N181" s="66">
        <f>SUM(N172:N178)</f>
        <v>165</v>
      </c>
      <c r="O181" s="66">
        <f>SUM(O172:O178)</f>
        <v>0</v>
      </c>
      <c r="P181" s="66">
        <f>SUM(P172:P178)</f>
        <v>165</v>
      </c>
      <c r="Q181"/>
    </row>
    <row r="182" spans="1:17">
      <c r="C182" s="23"/>
    </row>
    <row r="183" spans="1:17" ht="14.25">
      <c r="A183" s="109" t="s">
        <v>471</v>
      </c>
      <c r="B183" s="253" t="s">
        <v>427</v>
      </c>
      <c r="C183" s="254"/>
      <c r="D183" s="254"/>
      <c r="E183" s="254"/>
      <c r="F183" s="254"/>
      <c r="G183" s="254"/>
      <c r="H183" s="254"/>
      <c r="I183" s="254"/>
      <c r="J183" s="254"/>
      <c r="K183" s="254"/>
      <c r="N183" s="221" t="s">
        <v>1361</v>
      </c>
      <c r="O183"/>
      <c r="P183"/>
    </row>
    <row r="184" spans="1:17">
      <c r="A184" s="83"/>
      <c r="B184" s="254"/>
      <c r="C184" s="254"/>
      <c r="D184" s="254"/>
      <c r="E184" s="254"/>
      <c r="F184" s="254"/>
      <c r="G184" s="254"/>
      <c r="H184" s="254"/>
      <c r="I184" s="254"/>
      <c r="J184" s="254"/>
      <c r="K184" s="254"/>
      <c r="N184" s="422"/>
      <c r="O184"/>
      <c r="P184"/>
    </row>
    <row r="185" spans="1:17" ht="15" customHeight="1">
      <c r="A185" s="83"/>
      <c r="C185" s="108" t="s">
        <v>585</v>
      </c>
      <c r="D185" s="108"/>
      <c r="E185" s="108"/>
      <c r="F185" s="108"/>
      <c r="G185" s="108"/>
      <c r="H185" s="108"/>
      <c r="I185" s="143"/>
      <c r="J185"/>
      <c r="K185"/>
      <c r="M185" s="55" t="s">
        <v>979</v>
      </c>
      <c r="N185" s="56"/>
      <c r="O185" s="211"/>
      <c r="P185"/>
    </row>
    <row r="186" spans="1:17" ht="14.25" customHeight="1">
      <c r="A186" s="83"/>
      <c r="C186" s="108" t="s">
        <v>586</v>
      </c>
      <c r="D186" s="108"/>
      <c r="E186" s="108"/>
      <c r="F186" s="108"/>
      <c r="G186" s="108"/>
      <c r="H186" s="108"/>
      <c r="I186" s="143"/>
      <c r="J186"/>
      <c r="K186"/>
      <c r="M186" s="55" t="s">
        <v>980</v>
      </c>
      <c r="N186" s="56"/>
      <c r="O186" s="211"/>
      <c r="P186"/>
    </row>
    <row r="187" spans="1:17" ht="13.5" customHeight="1">
      <c r="A187" s="110"/>
      <c r="C187" s="108" t="s">
        <v>698</v>
      </c>
      <c r="D187" s="108"/>
      <c r="E187" s="108"/>
      <c r="F187" s="108"/>
      <c r="G187" s="108"/>
      <c r="H187" s="108"/>
      <c r="I187" s="143"/>
      <c r="J187"/>
      <c r="K187"/>
      <c r="M187" s="55" t="s">
        <v>496</v>
      </c>
      <c r="N187" s="56"/>
      <c r="O187" s="211"/>
      <c r="P187"/>
      <c r="Q187"/>
    </row>
    <row r="188" spans="1:17" ht="13.5" customHeight="1">
      <c r="A188" s="110"/>
      <c r="C188" s="108" t="s">
        <v>691</v>
      </c>
      <c r="D188" s="108"/>
      <c r="E188" s="108"/>
      <c r="F188" s="108"/>
      <c r="G188" s="108"/>
      <c r="H188" s="108"/>
      <c r="I188" s="143"/>
      <c r="J188"/>
      <c r="K188"/>
      <c r="M188" s="55" t="s">
        <v>497</v>
      </c>
      <c r="N188" s="56"/>
      <c r="O188" s="211"/>
      <c r="P188"/>
      <c r="Q188"/>
    </row>
    <row r="189" spans="1:17" ht="13.5" customHeight="1">
      <c r="A189" s="110"/>
      <c r="C189" s="108" t="s">
        <v>692</v>
      </c>
      <c r="D189" s="108"/>
      <c r="E189" s="108"/>
      <c r="F189" s="108"/>
      <c r="G189" s="108"/>
      <c r="H189" s="108"/>
      <c r="I189" s="143"/>
      <c r="J189"/>
      <c r="K189"/>
      <c r="M189" s="55" t="s">
        <v>498</v>
      </c>
      <c r="N189" s="56"/>
      <c r="O189" s="211"/>
      <c r="P189"/>
      <c r="Q189"/>
    </row>
    <row r="190" spans="1:17" ht="13.5" customHeight="1">
      <c r="A190"/>
      <c r="C190" s="108" t="s">
        <v>700</v>
      </c>
      <c r="D190" s="108"/>
      <c r="E190" s="108"/>
      <c r="F190" s="108"/>
      <c r="G190" s="108"/>
      <c r="H190" s="108"/>
      <c r="I190" s="143"/>
      <c r="J190"/>
      <c r="K190"/>
      <c r="M190" s="55" t="s">
        <v>499</v>
      </c>
      <c r="N190" s="56"/>
      <c r="O190" s="211"/>
      <c r="P190"/>
      <c r="Q190"/>
    </row>
    <row r="191" spans="1:17" ht="13.5" customHeight="1">
      <c r="A191" s="110"/>
      <c r="C191" s="243" t="s">
        <v>694</v>
      </c>
      <c r="D191" s="237"/>
      <c r="E191" s="237"/>
      <c r="F191" s="237"/>
      <c r="G191" s="237"/>
      <c r="H191" s="237"/>
      <c r="I191" s="237"/>
      <c r="J191" s="237"/>
      <c r="K191" s="237"/>
      <c r="M191" s="55" t="s">
        <v>701</v>
      </c>
      <c r="N191" s="56"/>
      <c r="O191" s="211"/>
      <c r="P191"/>
      <c r="Q191"/>
    </row>
    <row r="192" spans="1:17" ht="13.5" customHeight="1">
      <c r="A192" s="110"/>
      <c r="C192" s="243" t="s">
        <v>695</v>
      </c>
      <c r="D192" s="237"/>
      <c r="E192" s="237"/>
      <c r="F192" s="237"/>
      <c r="G192" s="237"/>
      <c r="H192" s="237"/>
      <c r="I192" s="237"/>
      <c r="J192" s="237"/>
      <c r="K192" s="237"/>
      <c r="M192" s="55" t="s">
        <v>702</v>
      </c>
      <c r="N192" s="56"/>
      <c r="O192" s="211"/>
      <c r="P192"/>
      <c r="Q192"/>
    </row>
    <row r="193" spans="1:19" ht="13.5" customHeight="1">
      <c r="A193" s="110"/>
      <c r="C193" s="108" t="s">
        <v>696</v>
      </c>
      <c r="D193" s="108"/>
      <c r="E193" s="108"/>
      <c r="F193" s="108"/>
      <c r="G193" s="108"/>
      <c r="H193" s="108"/>
      <c r="I193" s="143"/>
      <c r="J193"/>
      <c r="K193"/>
      <c r="M193" s="55" t="s">
        <v>703</v>
      </c>
      <c r="N193" s="56"/>
      <c r="O193" s="211"/>
      <c r="P193"/>
      <c r="Q193"/>
    </row>
    <row r="194" spans="1:19" ht="13.5" customHeight="1">
      <c r="A194" s="110"/>
      <c r="C194" s="108" t="s">
        <v>458</v>
      </c>
      <c r="D194" s="108"/>
      <c r="E194" s="108"/>
      <c r="F194" s="108"/>
      <c r="G194" s="108"/>
      <c r="H194" s="108"/>
      <c r="I194" s="143"/>
      <c r="J194"/>
      <c r="K194"/>
      <c r="M194" s="55" t="s">
        <v>471</v>
      </c>
      <c r="N194" s="66">
        <f>SUM(N185:N193)</f>
        <v>0</v>
      </c>
      <c r="O194"/>
      <c r="P194"/>
      <c r="Q194"/>
    </row>
    <row r="195" spans="1:19" ht="13.5" customHeight="1">
      <c r="A195" s="83"/>
      <c r="C195" s="23"/>
      <c r="M195" s="148"/>
      <c r="P195"/>
      <c r="Q195"/>
      <c r="R195"/>
      <c r="S195"/>
    </row>
    <row r="196" spans="1:19" ht="16.5" customHeight="1">
      <c r="A196" s="109" t="s">
        <v>476</v>
      </c>
      <c r="B196" s="228" t="s">
        <v>428</v>
      </c>
      <c r="C196" s="238"/>
      <c r="D196" s="238"/>
      <c r="E196" s="238"/>
      <c r="F196" s="238"/>
      <c r="G196" s="238"/>
      <c r="H196" s="238"/>
      <c r="I196" s="238"/>
      <c r="J196" s="238"/>
      <c r="K196" s="238"/>
      <c r="M196" s="55"/>
      <c r="N196" s="95"/>
      <c r="O196" s="95"/>
      <c r="P196"/>
      <c r="Q196"/>
      <c r="R196"/>
      <c r="S196"/>
    </row>
    <row r="197" spans="1:19" ht="16.5" customHeight="1">
      <c r="A197" s="83"/>
      <c r="B197" s="238"/>
      <c r="C197" s="238"/>
      <c r="D197" s="238"/>
      <c r="E197" s="238"/>
      <c r="F197" s="238"/>
      <c r="G197" s="238"/>
      <c r="H197" s="238"/>
      <c r="I197" s="238"/>
      <c r="J197" s="238"/>
      <c r="K197" s="238"/>
      <c r="M197" s="148"/>
      <c r="N197" s="262" t="s">
        <v>3</v>
      </c>
      <c r="O197" s="262" t="s">
        <v>4</v>
      </c>
      <c r="P197"/>
      <c r="Q197"/>
      <c r="R197"/>
      <c r="S197"/>
    </row>
    <row r="198" spans="1:19" ht="16.5" customHeight="1">
      <c r="A198" s="83"/>
      <c r="B198" s="230"/>
      <c r="C198" s="230"/>
      <c r="D198" s="230"/>
      <c r="E198" s="230"/>
      <c r="F198" s="230"/>
      <c r="G198" s="230"/>
      <c r="H198" s="230"/>
      <c r="I198" s="230"/>
      <c r="J198" s="230"/>
      <c r="K198" s="230"/>
      <c r="N198" s="263"/>
      <c r="O198" s="263"/>
      <c r="P198"/>
      <c r="Q198"/>
      <c r="R198"/>
      <c r="S198"/>
    </row>
    <row r="199" spans="1:19" ht="15.75" customHeight="1">
      <c r="A199" s="110"/>
      <c r="C199" s="235" t="s">
        <v>2</v>
      </c>
      <c r="D199" s="236"/>
      <c r="E199" s="236"/>
      <c r="F199" s="236"/>
      <c r="G199" s="236"/>
      <c r="H199" s="236"/>
      <c r="I199" s="237"/>
      <c r="J199"/>
      <c r="K199"/>
      <c r="M199" s="55" t="s">
        <v>576</v>
      </c>
      <c r="N199" s="56"/>
      <c r="O199" s="56"/>
      <c r="P199"/>
      <c r="Q199"/>
      <c r="R199"/>
      <c r="S199"/>
    </row>
    <row r="200" spans="1:19" ht="15.75" customHeight="1">
      <c r="A200" s="110"/>
      <c r="C200" s="235" t="s">
        <v>592</v>
      </c>
      <c r="D200" s="236"/>
      <c r="E200" s="236"/>
      <c r="F200" s="236"/>
      <c r="G200" s="236"/>
      <c r="H200" s="236"/>
      <c r="I200" s="237"/>
      <c r="J200"/>
      <c r="K200"/>
      <c r="M200" s="55" t="s">
        <v>577</v>
      </c>
      <c r="N200" s="56"/>
      <c r="O200" s="56"/>
      <c r="P200"/>
      <c r="Q200"/>
      <c r="R200"/>
      <c r="S200"/>
    </row>
    <row r="201" spans="1:19" ht="13.5">
      <c r="A201" s="110"/>
      <c r="C201" s="468" t="s">
        <v>593</v>
      </c>
      <c r="D201" s="237"/>
      <c r="E201" s="237"/>
      <c r="F201" s="237"/>
      <c r="G201" s="237"/>
      <c r="H201" s="237"/>
      <c r="I201" s="237"/>
      <c r="J201"/>
      <c r="K201"/>
      <c r="M201" s="55" t="s">
        <v>1357</v>
      </c>
      <c r="N201" s="56"/>
      <c r="O201" s="56"/>
      <c r="P201"/>
      <c r="Q201"/>
      <c r="R201"/>
      <c r="S201"/>
    </row>
    <row r="202" spans="1:19" ht="13.5">
      <c r="A202" s="110"/>
      <c r="C202" s="468" t="s">
        <v>594</v>
      </c>
      <c r="D202" s="237"/>
      <c r="E202" s="237"/>
      <c r="F202" s="237"/>
      <c r="G202" s="237"/>
      <c r="H202" s="237"/>
      <c r="I202" s="237"/>
      <c r="J202"/>
      <c r="K202"/>
      <c r="M202" s="55" t="s">
        <v>1358</v>
      </c>
      <c r="N202" s="56"/>
      <c r="O202" s="56"/>
      <c r="P202"/>
      <c r="Q202"/>
      <c r="R202"/>
      <c r="S202"/>
    </row>
    <row r="203" spans="1:19" ht="13.5">
      <c r="A203"/>
      <c r="C203" s="235" t="s">
        <v>595</v>
      </c>
      <c r="D203" s="236"/>
      <c r="E203" s="236"/>
      <c r="F203" s="236"/>
      <c r="G203" s="236"/>
      <c r="H203" s="236"/>
      <c r="I203" s="237"/>
      <c r="J203"/>
      <c r="K203"/>
      <c r="M203" s="55" t="s">
        <v>1359</v>
      </c>
      <c r="N203" s="56"/>
      <c r="O203" s="56"/>
      <c r="P203"/>
      <c r="Q203"/>
      <c r="R203"/>
      <c r="S203"/>
    </row>
    <row r="204" spans="1:19" ht="13.5">
      <c r="A204"/>
      <c r="C204" s="235" t="s">
        <v>596</v>
      </c>
      <c r="D204" s="236"/>
      <c r="E204" s="236"/>
      <c r="F204" s="236"/>
      <c r="G204" s="236"/>
      <c r="H204" s="236"/>
      <c r="I204" s="237"/>
      <c r="J204"/>
      <c r="K204"/>
      <c r="M204" s="55" t="s">
        <v>1360</v>
      </c>
      <c r="N204" s="56"/>
      <c r="O204" s="56"/>
      <c r="P204"/>
      <c r="Q204"/>
      <c r="R204"/>
      <c r="S204"/>
    </row>
    <row r="205" spans="1:19" ht="13.5">
      <c r="A205"/>
      <c r="C205" s="235" t="s">
        <v>597</v>
      </c>
      <c r="D205" s="236"/>
      <c r="E205" s="236"/>
      <c r="F205" s="236"/>
      <c r="G205" s="236"/>
      <c r="H205" s="236"/>
      <c r="I205" s="237"/>
      <c r="J205"/>
      <c r="K205"/>
      <c r="M205" s="55" t="s">
        <v>599</v>
      </c>
      <c r="N205" s="168"/>
      <c r="O205" s="168"/>
      <c r="P205"/>
      <c r="Q205"/>
      <c r="R205"/>
      <c r="S205"/>
    </row>
    <row r="206" spans="1:19" ht="13.5">
      <c r="A206"/>
      <c r="C206" s="235" t="s">
        <v>598</v>
      </c>
      <c r="D206" s="236"/>
      <c r="E206" s="236"/>
      <c r="F206" s="236"/>
      <c r="G206" s="236"/>
      <c r="H206" s="236"/>
      <c r="I206" s="237"/>
      <c r="J206"/>
      <c r="K206"/>
      <c r="M206" s="55" t="s">
        <v>600</v>
      </c>
      <c r="N206" s="168">
        <v>3</v>
      </c>
      <c r="O206" s="168">
        <v>44</v>
      </c>
      <c r="P206"/>
      <c r="Q206"/>
      <c r="R206"/>
      <c r="S206"/>
    </row>
    <row r="207" spans="1:19" ht="13.5">
      <c r="A207"/>
      <c r="C207" s="235" t="s">
        <v>458</v>
      </c>
      <c r="D207" s="236"/>
      <c r="E207" s="236"/>
      <c r="F207" s="236"/>
      <c r="G207" s="236"/>
      <c r="H207" s="236"/>
      <c r="I207"/>
      <c r="J207"/>
      <c r="K207"/>
      <c r="M207" s="55" t="s">
        <v>476</v>
      </c>
      <c r="N207" s="66">
        <f>SUM(N199:N206)</f>
        <v>3</v>
      </c>
      <c r="O207" s="66">
        <f>SUM(O199:O206)</f>
        <v>44</v>
      </c>
      <c r="P207"/>
      <c r="Q207"/>
      <c r="R207"/>
      <c r="S207"/>
    </row>
    <row r="208" spans="1:19" ht="13.5">
      <c r="A208"/>
      <c r="C208" s="46"/>
      <c r="D208" s="4"/>
      <c r="E208" s="4"/>
      <c r="F208" s="4"/>
      <c r="G208" s="4"/>
      <c r="H208" s="4"/>
      <c r="I208"/>
      <c r="J208"/>
      <c r="K208"/>
      <c r="M208" s="55"/>
      <c r="N208" s="102"/>
      <c r="O208" s="102"/>
      <c r="P208" s="102"/>
      <c r="Q208"/>
    </row>
    <row r="209" spans="1:16" ht="15" customHeight="1"/>
    <row r="210" spans="1:16" ht="39" customHeight="1">
      <c r="A210" s="465" t="s">
        <v>429</v>
      </c>
      <c r="B210" s="466"/>
      <c r="C210" s="466"/>
      <c r="D210" s="466"/>
      <c r="E210" s="466"/>
      <c r="F210" s="466"/>
      <c r="G210" s="466"/>
      <c r="H210" s="466"/>
      <c r="I210" s="466"/>
      <c r="J210" s="466"/>
      <c r="K210" s="467"/>
    </row>
    <row r="211" spans="1:16" ht="13.5" customHeight="1"/>
    <row r="212" spans="1:16" ht="14.25">
      <c r="A212" s="21" t="s">
        <v>477</v>
      </c>
      <c r="B212" s="184" t="s">
        <v>1100</v>
      </c>
      <c r="C212" s="45"/>
      <c r="D212" s="45"/>
      <c r="E212" s="45"/>
      <c r="F212" s="45"/>
      <c r="G212" s="45"/>
      <c r="H212" s="45"/>
      <c r="I212" s="45"/>
      <c r="J212" s="45"/>
      <c r="K212" s="45"/>
      <c r="M212" s="122"/>
      <c r="N212" s="262" t="s">
        <v>3</v>
      </c>
      <c r="O212" s="262" t="s">
        <v>4</v>
      </c>
    </row>
    <row r="213" spans="1:16" ht="14.25">
      <c r="A213" s="23" t="s">
        <v>1208</v>
      </c>
      <c r="B213" s="183" t="s">
        <v>1102</v>
      </c>
      <c r="C213" s="45"/>
      <c r="D213" s="45"/>
      <c r="E213" s="45"/>
      <c r="F213" s="45"/>
      <c r="G213" s="45"/>
      <c r="H213" s="45"/>
      <c r="I213" s="45"/>
      <c r="J213" s="45"/>
      <c r="K213" s="45"/>
      <c r="N213" s="263"/>
      <c r="O213" s="263"/>
    </row>
    <row r="214" spans="1:16" ht="12.75" customHeight="1">
      <c r="A214" s="182"/>
      <c r="B214" s="259" t="s">
        <v>1081</v>
      </c>
      <c r="C214" s="156" t="s">
        <v>1082</v>
      </c>
      <c r="D214" s="189"/>
      <c r="E214" s="189"/>
      <c r="F214" s="189"/>
      <c r="G214" s="189"/>
      <c r="H214" s="45"/>
      <c r="I214" s="45"/>
      <c r="J214" s="45"/>
      <c r="K214" s="45"/>
      <c r="M214" s="23" t="s">
        <v>1209</v>
      </c>
      <c r="N214" s="56">
        <v>5</v>
      </c>
      <c r="O214" s="56">
        <v>56</v>
      </c>
    </row>
    <row r="215" spans="1:16" ht="12.75" customHeight="1">
      <c r="A215" s="182"/>
      <c r="B215" s="230"/>
      <c r="C215" s="189" t="s">
        <v>1083</v>
      </c>
      <c r="D215" s="189"/>
      <c r="E215" s="189"/>
      <c r="F215" s="189"/>
      <c r="G215" s="189"/>
      <c r="H215" s="45"/>
      <c r="I215" s="45"/>
      <c r="J215" s="45"/>
      <c r="K215" s="45"/>
      <c r="M215" s="23" t="s">
        <v>1210</v>
      </c>
      <c r="N215" s="56"/>
      <c r="O215" s="56"/>
    </row>
    <row r="216" spans="1:16" ht="12.75" customHeight="1">
      <c r="A216" s="182"/>
      <c r="B216" s="60"/>
      <c r="C216" s="189"/>
      <c r="D216" s="189"/>
      <c r="E216" s="189"/>
      <c r="F216" s="189"/>
      <c r="G216" s="189"/>
      <c r="H216" s="45"/>
      <c r="I216" s="45"/>
      <c r="J216" s="45"/>
      <c r="K216" s="45"/>
      <c r="M216" s="45"/>
      <c r="N216" s="45"/>
      <c r="O216" s="45"/>
      <c r="P216" s="45"/>
    </row>
    <row r="217" spans="1:16" ht="12.75" customHeight="1">
      <c r="A217" s="23"/>
      <c r="B217" s="259" t="s">
        <v>1084</v>
      </c>
      <c r="C217" s="156" t="s">
        <v>1092</v>
      </c>
      <c r="D217" s="189"/>
      <c r="E217" s="60"/>
      <c r="F217" s="189"/>
      <c r="G217" s="189"/>
      <c r="H217" s="45"/>
      <c r="I217" s="45"/>
      <c r="J217" s="45"/>
      <c r="K217" s="45"/>
      <c r="M217" s="23" t="s">
        <v>1211</v>
      </c>
      <c r="N217" s="56"/>
      <c r="O217" s="56"/>
    </row>
    <row r="218" spans="1:16" ht="12.75" customHeight="1">
      <c r="A218" s="45"/>
      <c r="B218" s="230"/>
      <c r="C218" s="181" t="s">
        <v>1093</v>
      </c>
      <c r="D218" s="71"/>
      <c r="E218" s="71"/>
      <c r="F218" s="189"/>
      <c r="G218" s="189"/>
      <c r="H218" s="45"/>
      <c r="I218" s="45"/>
      <c r="J218" s="45"/>
      <c r="K218" s="45"/>
      <c r="M218" s="23" t="s">
        <v>1212</v>
      </c>
      <c r="N218" s="56"/>
      <c r="O218" s="56"/>
    </row>
    <row r="219" spans="1:16" ht="13.5" customHeight="1"/>
    <row r="220" spans="1:16" ht="14.25" customHeight="1">
      <c r="A220" s="23" t="s">
        <v>1213</v>
      </c>
      <c r="B220" s="489" t="s">
        <v>1103</v>
      </c>
      <c r="C220" s="225"/>
      <c r="D220" s="225"/>
      <c r="E220" s="225"/>
      <c r="F220" s="225"/>
      <c r="G220" s="225"/>
      <c r="H220" s="225"/>
      <c r="I220" s="225"/>
      <c r="J220" s="71"/>
      <c r="K220" s="71"/>
      <c r="M220" s="122"/>
      <c r="N220" s="262" t="s">
        <v>3</v>
      </c>
      <c r="O220" s="262" t="s">
        <v>4</v>
      </c>
    </row>
    <row r="221" spans="1:16" ht="14.25">
      <c r="A221" s="21"/>
      <c r="B221" s="225"/>
      <c r="C221" s="225"/>
      <c r="D221" s="225"/>
      <c r="E221" s="225"/>
      <c r="F221" s="225"/>
      <c r="G221" s="225"/>
      <c r="H221" s="225"/>
      <c r="I221" s="225"/>
      <c r="J221" s="71"/>
      <c r="K221" s="71"/>
      <c r="N221" s="263"/>
      <c r="O221" s="263"/>
    </row>
    <row r="222" spans="1:16" ht="12.75" customHeight="1">
      <c r="B222" s="259" t="s">
        <v>1081</v>
      </c>
      <c r="C222" s="156" t="s">
        <v>1082</v>
      </c>
      <c r="D222" s="189"/>
      <c r="E222" s="189"/>
      <c r="F222" s="189"/>
      <c r="G222" s="189"/>
      <c r="H222" s="45"/>
      <c r="I222" s="45"/>
      <c r="J222" s="45"/>
      <c r="K222" s="45"/>
      <c r="M222" s="23" t="s">
        <v>1214</v>
      </c>
      <c r="N222" s="56">
        <v>3</v>
      </c>
      <c r="O222" s="56">
        <v>44</v>
      </c>
    </row>
    <row r="223" spans="1:16" ht="12.75" customHeight="1">
      <c r="B223" s="230"/>
      <c r="C223" s="189" t="s">
        <v>1083</v>
      </c>
      <c r="D223" s="189"/>
      <c r="E223" s="189"/>
      <c r="F223" s="189"/>
      <c r="G223" s="189"/>
      <c r="H223" s="45"/>
      <c r="I223" s="45"/>
      <c r="J223" s="45"/>
      <c r="K223" s="45"/>
      <c r="M223" s="23" t="s">
        <v>1215</v>
      </c>
      <c r="N223" s="56"/>
      <c r="O223" s="56"/>
    </row>
    <row r="224" spans="1:16" ht="12.75" customHeight="1">
      <c r="B224" s="60"/>
      <c r="C224" s="189"/>
      <c r="D224" s="189"/>
      <c r="E224" s="189"/>
      <c r="F224" s="189"/>
      <c r="G224" s="189"/>
      <c r="H224" s="45"/>
      <c r="I224" s="45"/>
      <c r="J224" s="45"/>
      <c r="K224" s="45"/>
      <c r="M224" s="23"/>
      <c r="N224" s="23"/>
      <c r="O224" s="23"/>
    </row>
    <row r="225" spans="1:15" ht="12.75" customHeight="1">
      <c r="B225" s="259" t="s">
        <v>1084</v>
      </c>
      <c r="C225" s="156" t="s">
        <v>1092</v>
      </c>
      <c r="D225" s="189"/>
      <c r="E225" s="60"/>
      <c r="F225" s="189"/>
      <c r="G225" s="189"/>
      <c r="H225" s="45"/>
      <c r="I225" s="45"/>
      <c r="J225" s="45"/>
      <c r="K225" s="45"/>
      <c r="M225" s="23" t="s">
        <v>1216</v>
      </c>
      <c r="N225" s="56"/>
      <c r="O225" s="56"/>
    </row>
    <row r="226" spans="1:15" ht="12.75" customHeight="1">
      <c r="B226" s="230"/>
      <c r="C226" s="181" t="s">
        <v>1093</v>
      </c>
      <c r="D226" s="71"/>
      <c r="E226" s="71"/>
      <c r="F226" s="189"/>
      <c r="G226" s="189"/>
      <c r="H226" s="45"/>
      <c r="I226" s="45"/>
      <c r="J226" s="45"/>
      <c r="K226" s="45"/>
      <c r="M226" s="23" t="s">
        <v>1217</v>
      </c>
      <c r="N226" s="56"/>
      <c r="O226" s="56"/>
    </row>
    <row r="227" spans="1:15" ht="13.5" customHeight="1"/>
    <row r="228" spans="1:15" ht="14.25">
      <c r="A228" s="21" t="s">
        <v>479</v>
      </c>
      <c r="B228" s="184" t="s">
        <v>1101</v>
      </c>
      <c r="C228" s="45"/>
      <c r="D228" s="45"/>
      <c r="E228" s="45"/>
      <c r="F228" s="45"/>
      <c r="G228" s="45"/>
      <c r="H228" s="45"/>
      <c r="I228" s="45"/>
      <c r="J228" s="45"/>
      <c r="K228" s="45"/>
      <c r="M228" s="122"/>
      <c r="N228" s="262" t="s">
        <v>3</v>
      </c>
      <c r="O228" s="262" t="s">
        <v>4</v>
      </c>
    </row>
    <row r="229" spans="1:15" ht="14.25">
      <c r="A229" s="23" t="s">
        <v>1080</v>
      </c>
      <c r="B229" s="183" t="s">
        <v>1104</v>
      </c>
      <c r="C229" s="45"/>
      <c r="D229" s="45"/>
      <c r="E229" s="45"/>
      <c r="F229" s="45"/>
      <c r="G229" s="45"/>
      <c r="H229" s="45"/>
      <c r="I229" s="45"/>
      <c r="J229" s="45"/>
      <c r="K229" s="45"/>
      <c r="N229" s="263"/>
      <c r="O229" s="263"/>
    </row>
    <row r="230" spans="1:15">
      <c r="A230" s="23"/>
      <c r="B230" s="45"/>
      <c r="C230" s="186" t="s">
        <v>1105</v>
      </c>
      <c r="D230" s="45"/>
      <c r="E230" s="45"/>
      <c r="F230" s="45"/>
      <c r="G230" s="45"/>
      <c r="H230" s="45"/>
      <c r="I230" s="45"/>
      <c r="J230" s="45"/>
      <c r="K230" s="45"/>
      <c r="M230" s="23" t="s">
        <v>1085</v>
      </c>
      <c r="N230" s="56"/>
      <c r="O230" s="56"/>
    </row>
    <row r="231" spans="1:15">
      <c r="A231" s="23"/>
      <c r="B231" s="45"/>
      <c r="C231" s="186" t="s">
        <v>1106</v>
      </c>
      <c r="D231" s="45"/>
      <c r="E231" s="45"/>
      <c r="F231" s="45"/>
      <c r="G231" s="45"/>
      <c r="H231" s="45"/>
      <c r="I231" s="45"/>
      <c r="J231" s="45"/>
      <c r="K231" s="45"/>
      <c r="M231" s="23" t="s">
        <v>1087</v>
      </c>
      <c r="N231" s="56"/>
      <c r="O231" s="56"/>
    </row>
    <row r="232" spans="1:15">
      <c r="A232" s="23"/>
      <c r="B232" s="45"/>
      <c r="C232" s="186" t="s">
        <v>1107</v>
      </c>
      <c r="D232" s="45"/>
      <c r="E232" s="45"/>
      <c r="F232" s="45"/>
      <c r="G232" s="45"/>
      <c r="H232" s="45"/>
      <c r="I232" s="45"/>
      <c r="J232" s="45"/>
      <c r="K232" s="45"/>
      <c r="M232" s="23" t="s">
        <v>1094</v>
      </c>
      <c r="N232" s="56"/>
      <c r="O232" s="56"/>
    </row>
    <row r="233" spans="1:15">
      <c r="A233" s="23"/>
      <c r="B233" s="45"/>
      <c r="C233" s="186" t="s">
        <v>1108</v>
      </c>
      <c r="D233" s="45"/>
      <c r="E233" s="45"/>
      <c r="F233" s="45"/>
      <c r="G233" s="45"/>
      <c r="H233" s="45"/>
      <c r="I233" s="45"/>
      <c r="J233" s="45"/>
      <c r="K233" s="45"/>
      <c r="M233" s="23" t="s">
        <v>1095</v>
      </c>
      <c r="N233" s="56"/>
      <c r="O233" s="56"/>
    </row>
    <row r="234" spans="1:15">
      <c r="A234" s="23"/>
      <c r="B234" s="45"/>
      <c r="C234" s="186" t="s">
        <v>1109</v>
      </c>
      <c r="D234" s="45"/>
      <c r="E234" s="45"/>
      <c r="F234" s="45"/>
      <c r="G234" s="45"/>
      <c r="H234" s="45"/>
      <c r="I234" s="45"/>
      <c r="J234" s="45"/>
      <c r="K234" s="45"/>
      <c r="M234" s="23" t="s">
        <v>1218</v>
      </c>
      <c r="N234" s="56"/>
      <c r="O234" s="56"/>
    </row>
    <row r="235" spans="1:15">
      <c r="A235" s="23"/>
      <c r="B235" s="45"/>
      <c r="C235" s="186" t="s">
        <v>1110</v>
      </c>
      <c r="D235" s="45"/>
      <c r="E235" s="45"/>
      <c r="F235" s="45"/>
      <c r="G235" s="45"/>
      <c r="H235" s="45"/>
      <c r="I235" s="45"/>
      <c r="J235" s="45"/>
      <c r="K235" s="45"/>
      <c r="M235" s="23" t="s">
        <v>1219</v>
      </c>
      <c r="N235" s="56"/>
      <c r="O235" s="56"/>
    </row>
    <row r="236" spans="1:15">
      <c r="A236" s="23"/>
      <c r="B236" s="45"/>
      <c r="C236" s="186" t="s">
        <v>1111</v>
      </c>
      <c r="D236" s="45"/>
      <c r="E236" s="45"/>
      <c r="F236" s="45"/>
      <c r="G236" s="45"/>
      <c r="H236" s="45"/>
      <c r="I236" s="45"/>
      <c r="J236" s="45"/>
      <c r="K236" s="45"/>
      <c r="M236" s="23" t="s">
        <v>1220</v>
      </c>
      <c r="N236" s="56"/>
      <c r="O236" s="56"/>
    </row>
    <row r="237" spans="1:15">
      <c r="A237" s="23"/>
      <c r="B237" s="45"/>
      <c r="C237" s="186" t="s">
        <v>1112</v>
      </c>
      <c r="D237" s="45"/>
      <c r="E237" s="45"/>
      <c r="F237" s="45"/>
      <c r="G237" s="45"/>
      <c r="H237" s="45"/>
      <c r="I237" s="45"/>
      <c r="J237" s="45"/>
      <c r="K237" s="45"/>
      <c r="M237" s="23" t="s">
        <v>1221</v>
      </c>
      <c r="N237" s="56"/>
      <c r="O237" s="56"/>
    </row>
    <row r="238" spans="1:15">
      <c r="A238" s="23"/>
      <c r="B238" s="45"/>
      <c r="C238" s="186" t="s">
        <v>1113</v>
      </c>
      <c r="D238" s="45"/>
      <c r="E238" s="45"/>
      <c r="F238" s="45"/>
      <c r="G238" s="45"/>
      <c r="H238" s="45"/>
      <c r="I238" s="45"/>
      <c r="J238" s="45"/>
      <c r="K238" s="45"/>
      <c r="M238" s="23" t="s">
        <v>1222</v>
      </c>
      <c r="N238" s="56"/>
      <c r="O238" s="56"/>
    </row>
    <row r="239" spans="1:15">
      <c r="A239" s="23"/>
      <c r="B239" s="45"/>
      <c r="C239" s="186" t="s">
        <v>1114</v>
      </c>
      <c r="D239" s="45"/>
      <c r="E239" s="45"/>
      <c r="F239" s="45"/>
      <c r="G239" s="45"/>
      <c r="H239" s="45"/>
      <c r="I239" s="45"/>
      <c r="J239" s="45"/>
      <c r="K239" s="45"/>
      <c r="M239" s="23" t="s">
        <v>1223</v>
      </c>
      <c r="N239" s="56"/>
      <c r="O239" s="56"/>
    </row>
    <row r="240" spans="1:15">
      <c r="A240" s="23"/>
      <c r="B240" s="45"/>
      <c r="C240" s="186" t="s">
        <v>1115</v>
      </c>
      <c r="D240" s="45"/>
      <c r="E240" s="45"/>
      <c r="F240" s="45"/>
      <c r="G240" s="45"/>
      <c r="H240" s="45"/>
      <c r="I240" s="45"/>
      <c r="J240" s="45"/>
      <c r="K240" s="45"/>
      <c r="M240" s="23" t="s">
        <v>1224</v>
      </c>
      <c r="N240" s="56"/>
      <c r="O240" s="56"/>
    </row>
    <row r="241" spans="1:15">
      <c r="A241" s="23"/>
      <c r="B241" s="45"/>
      <c r="C241" s="186" t="s">
        <v>1116</v>
      </c>
      <c r="D241" s="45"/>
      <c r="E241" s="45"/>
      <c r="F241" s="45"/>
      <c r="G241" s="45"/>
      <c r="H241" s="45"/>
      <c r="I241" s="45"/>
      <c r="J241" s="45"/>
      <c r="K241" s="45"/>
      <c r="M241" s="23" t="s">
        <v>1225</v>
      </c>
      <c r="N241" s="56"/>
      <c r="O241" s="56"/>
    </row>
    <row r="242" spans="1:15">
      <c r="A242" s="23"/>
      <c r="B242" s="45"/>
      <c r="C242" s="187" t="s">
        <v>1117</v>
      </c>
      <c r="D242" s="45"/>
      <c r="E242" s="45"/>
      <c r="F242" s="45"/>
      <c r="G242" s="45"/>
      <c r="H242" s="45"/>
      <c r="I242" s="45"/>
      <c r="J242" s="45"/>
      <c r="K242" s="45"/>
      <c r="M242" s="23" t="s">
        <v>1226</v>
      </c>
      <c r="N242" s="56"/>
      <c r="O242" s="56"/>
    </row>
    <row r="243" spans="1:15">
      <c r="A243" s="23"/>
      <c r="B243" s="45"/>
      <c r="C243" s="186" t="s">
        <v>1118</v>
      </c>
      <c r="D243" s="45"/>
      <c r="E243" s="45"/>
      <c r="F243" s="45"/>
      <c r="G243" s="45"/>
      <c r="H243" s="45"/>
      <c r="I243" s="45"/>
      <c r="J243" s="45"/>
      <c r="K243" s="45"/>
      <c r="M243" s="23" t="s">
        <v>1227</v>
      </c>
      <c r="N243" s="56"/>
      <c r="O243" s="56"/>
    </row>
    <row r="244" spans="1:15">
      <c r="A244" s="23"/>
      <c r="B244" s="45"/>
      <c r="C244" s="186" t="s">
        <v>1119</v>
      </c>
      <c r="D244" s="45"/>
      <c r="E244" s="45"/>
      <c r="F244" s="45"/>
      <c r="G244" s="45"/>
      <c r="H244" s="45"/>
      <c r="I244" s="45"/>
      <c r="J244" s="45"/>
      <c r="K244" s="45"/>
      <c r="M244" s="23" t="s">
        <v>1228</v>
      </c>
      <c r="N244" s="56"/>
      <c r="O244" s="56"/>
    </row>
    <row r="245" spans="1:15">
      <c r="A245" s="23"/>
      <c r="B245" s="45"/>
      <c r="C245" s="186" t="s">
        <v>1120</v>
      </c>
      <c r="D245" s="45"/>
      <c r="E245" s="45"/>
      <c r="F245" s="45"/>
      <c r="G245" s="45"/>
      <c r="H245" s="45"/>
      <c r="I245" s="45"/>
      <c r="J245" s="45"/>
      <c r="K245" s="45"/>
      <c r="M245" s="23" t="s">
        <v>1229</v>
      </c>
      <c r="N245" s="56"/>
      <c r="O245" s="56"/>
    </row>
    <row r="246" spans="1:15">
      <c r="A246" s="23"/>
      <c r="B246" s="45"/>
      <c r="C246" s="186" t="s">
        <v>1121</v>
      </c>
      <c r="D246" s="45"/>
      <c r="E246" s="45"/>
      <c r="F246" s="45"/>
      <c r="G246" s="45"/>
      <c r="H246" s="45"/>
      <c r="I246" s="45"/>
      <c r="J246" s="45"/>
      <c r="K246" s="45"/>
      <c r="M246" s="23" t="s">
        <v>1230</v>
      </c>
      <c r="N246" s="56"/>
      <c r="O246" s="56"/>
    </row>
    <row r="247" spans="1:15">
      <c r="A247" s="23"/>
      <c r="B247" s="45"/>
      <c r="C247" s="187" t="s">
        <v>1122</v>
      </c>
      <c r="D247" s="45"/>
      <c r="E247" s="45"/>
      <c r="F247" s="45"/>
      <c r="G247" s="45"/>
      <c r="H247" s="45"/>
      <c r="I247" s="45"/>
      <c r="J247" s="45"/>
      <c r="K247" s="45"/>
      <c r="M247" s="23" t="s">
        <v>1231</v>
      </c>
      <c r="N247" s="56"/>
      <c r="O247" s="56"/>
    </row>
    <row r="248" spans="1:15">
      <c r="A248" s="23"/>
      <c r="B248" s="45"/>
      <c r="C248" s="186" t="s">
        <v>1123</v>
      </c>
      <c r="D248" s="45"/>
      <c r="E248" s="45"/>
      <c r="F248" s="45"/>
      <c r="G248" s="45"/>
      <c r="H248" s="45"/>
      <c r="I248" s="45"/>
      <c r="J248" s="45"/>
      <c r="K248" s="45"/>
      <c r="M248" s="23" t="s">
        <v>1232</v>
      </c>
      <c r="N248" s="56"/>
      <c r="O248" s="56"/>
    </row>
    <row r="249" spans="1:15" ht="13.5">
      <c r="A249" s="23"/>
      <c r="B249" s="45"/>
      <c r="C249" s="108" t="s">
        <v>458</v>
      </c>
      <c r="D249" s="45"/>
      <c r="E249" s="45"/>
      <c r="F249" s="45"/>
      <c r="G249" s="45"/>
      <c r="H249" s="45"/>
      <c r="I249" s="45"/>
      <c r="J249" s="45"/>
      <c r="K249" s="45"/>
      <c r="N249" s="66">
        <f>SUM(N230:N248)</f>
        <v>0</v>
      </c>
      <c r="O249" s="66">
        <f>SUM(O230:O248)</f>
        <v>0</v>
      </c>
    </row>
    <row r="250" spans="1:15" ht="14.25">
      <c r="A250" s="21"/>
      <c r="B250" s="23"/>
      <c r="C250" s="183"/>
      <c r="D250" s="45"/>
      <c r="E250" s="45"/>
      <c r="F250" s="45"/>
      <c r="G250" s="45"/>
      <c r="H250" s="45"/>
      <c r="I250" s="45"/>
      <c r="J250" s="45"/>
      <c r="K250" s="45"/>
      <c r="N250" s="185"/>
      <c r="O250" s="185"/>
    </row>
    <row r="251" spans="1:15" ht="14.25" customHeight="1">
      <c r="A251" s="23" t="s">
        <v>1086</v>
      </c>
      <c r="B251" s="301" t="s">
        <v>704</v>
      </c>
      <c r="C251" s="225"/>
      <c r="D251" s="225"/>
      <c r="E251" s="225"/>
      <c r="F251" s="225"/>
      <c r="G251" s="225"/>
      <c r="H251" s="225"/>
      <c r="I251" s="225"/>
      <c r="J251" s="225"/>
      <c r="K251" s="60"/>
      <c r="M251" s="122"/>
      <c r="N251" s="262" t="s">
        <v>3</v>
      </c>
      <c r="O251" s="262" t="s">
        <v>4</v>
      </c>
    </row>
    <row r="252" spans="1:15" ht="14.25">
      <c r="A252" s="21"/>
      <c r="B252" s="225"/>
      <c r="C252" s="225"/>
      <c r="D252" s="225"/>
      <c r="E252" s="225"/>
      <c r="F252" s="225"/>
      <c r="G252" s="225"/>
      <c r="H252" s="225"/>
      <c r="I252" s="225"/>
      <c r="J252" s="225"/>
      <c r="K252" s="60"/>
      <c r="N252" s="263"/>
      <c r="O252" s="263"/>
    </row>
    <row r="253" spans="1:15" ht="14.25">
      <c r="A253" s="21"/>
      <c r="B253" s="45"/>
      <c r="C253" s="186" t="s">
        <v>1105</v>
      </c>
      <c r="D253" s="45"/>
      <c r="E253" s="45"/>
      <c r="F253" s="45"/>
      <c r="G253" s="45"/>
      <c r="H253" s="45"/>
      <c r="I253" s="45"/>
      <c r="J253" s="45"/>
      <c r="K253" s="45"/>
      <c r="M253" s="23" t="s">
        <v>1096</v>
      </c>
      <c r="N253" s="56"/>
      <c r="O253" s="56"/>
    </row>
    <row r="254" spans="1:15" ht="14.25">
      <c r="A254" s="21"/>
      <c r="B254" s="45"/>
      <c r="C254" s="186" t="s">
        <v>1106</v>
      </c>
      <c r="D254" s="45"/>
      <c r="E254" s="45"/>
      <c r="F254" s="45"/>
      <c r="G254" s="45"/>
      <c r="H254" s="45"/>
      <c r="I254" s="45"/>
      <c r="J254" s="45"/>
      <c r="K254" s="45"/>
      <c r="M254" s="23" t="s">
        <v>1097</v>
      </c>
      <c r="N254" s="56"/>
      <c r="O254" s="56"/>
    </row>
    <row r="255" spans="1:15" ht="14.25">
      <c r="A255" s="21"/>
      <c r="B255" s="45"/>
      <c r="C255" s="186" t="s">
        <v>1107</v>
      </c>
      <c r="D255" s="45"/>
      <c r="E255" s="45"/>
      <c r="F255" s="45"/>
      <c r="G255" s="45"/>
      <c r="H255" s="45"/>
      <c r="I255" s="45"/>
      <c r="J255" s="45"/>
      <c r="K255" s="45"/>
      <c r="M255" s="23" t="s">
        <v>1098</v>
      </c>
      <c r="N255" s="56"/>
      <c r="O255" s="56"/>
    </row>
    <row r="256" spans="1:15" ht="14.25">
      <c r="A256" s="21"/>
      <c r="B256" s="45"/>
      <c r="C256" s="186" t="s">
        <v>1108</v>
      </c>
      <c r="D256" s="45"/>
      <c r="E256" s="45"/>
      <c r="F256" s="45"/>
      <c r="G256" s="45"/>
      <c r="H256" s="45"/>
      <c r="I256" s="45"/>
      <c r="J256" s="45"/>
      <c r="K256" s="45"/>
      <c r="M256" s="23" t="s">
        <v>1099</v>
      </c>
      <c r="N256" s="56"/>
      <c r="O256" s="56"/>
    </row>
    <row r="257" spans="1:15" ht="14.25">
      <c r="A257" s="21"/>
      <c r="B257" s="45"/>
      <c r="C257" s="186" t="s">
        <v>1109</v>
      </c>
      <c r="D257" s="45"/>
      <c r="E257" s="45"/>
      <c r="F257" s="45"/>
      <c r="G257" s="45"/>
      <c r="H257" s="45"/>
      <c r="I257" s="45"/>
      <c r="J257" s="45"/>
      <c r="K257" s="45"/>
      <c r="M257" s="23" t="s">
        <v>1233</v>
      </c>
      <c r="N257" s="56"/>
      <c r="O257" s="56"/>
    </row>
    <row r="258" spans="1:15" ht="14.25">
      <c r="A258" s="21"/>
      <c r="B258" s="45"/>
      <c r="C258" s="186" t="s">
        <v>1110</v>
      </c>
      <c r="D258" s="45"/>
      <c r="E258" s="45"/>
      <c r="F258" s="45"/>
      <c r="G258" s="45"/>
      <c r="H258" s="45"/>
      <c r="I258" s="45"/>
      <c r="J258" s="45"/>
      <c r="K258" s="45"/>
      <c r="M258" s="23" t="s">
        <v>1234</v>
      </c>
      <c r="N258" s="56"/>
      <c r="O258" s="56"/>
    </row>
    <row r="259" spans="1:15" ht="14.25">
      <c r="A259" s="21"/>
      <c r="B259" s="45"/>
      <c r="C259" s="186" t="s">
        <v>1111</v>
      </c>
      <c r="D259" s="45"/>
      <c r="E259" s="45"/>
      <c r="F259" s="45"/>
      <c r="G259" s="45"/>
      <c r="H259" s="45"/>
      <c r="I259" s="45"/>
      <c r="J259" s="45"/>
      <c r="K259" s="45"/>
      <c r="M259" s="23" t="s">
        <v>1235</v>
      </c>
      <c r="N259" s="56"/>
      <c r="O259" s="56"/>
    </row>
    <row r="260" spans="1:15" ht="14.25">
      <c r="A260" s="21"/>
      <c r="B260" s="45"/>
      <c r="C260" s="186" t="s">
        <v>1112</v>
      </c>
      <c r="D260" s="45"/>
      <c r="E260" s="45"/>
      <c r="F260" s="45"/>
      <c r="G260" s="45"/>
      <c r="H260" s="45"/>
      <c r="I260" s="45"/>
      <c r="J260" s="45"/>
      <c r="K260" s="45"/>
      <c r="M260" s="23" t="s">
        <v>1236</v>
      </c>
      <c r="N260" s="56"/>
      <c r="O260" s="56"/>
    </row>
    <row r="261" spans="1:15" ht="14.25">
      <c r="A261" s="21"/>
      <c r="B261" s="45"/>
      <c r="C261" s="186" t="s">
        <v>1113</v>
      </c>
      <c r="D261" s="45"/>
      <c r="E261" s="45"/>
      <c r="F261" s="45"/>
      <c r="G261" s="45"/>
      <c r="H261" s="45"/>
      <c r="I261" s="45"/>
      <c r="J261" s="45"/>
      <c r="K261" s="45"/>
      <c r="M261" s="23" t="s">
        <v>1237</v>
      </c>
      <c r="N261" s="56"/>
      <c r="O261" s="56"/>
    </row>
    <row r="262" spans="1:15" ht="14.25">
      <c r="A262" s="21"/>
      <c r="B262" s="45"/>
      <c r="C262" s="186" t="s">
        <v>1114</v>
      </c>
      <c r="D262" s="45"/>
      <c r="E262" s="45"/>
      <c r="F262" s="45"/>
      <c r="G262" s="45"/>
      <c r="H262" s="45"/>
      <c r="I262" s="45"/>
      <c r="J262" s="45"/>
      <c r="K262" s="45"/>
      <c r="M262" s="23" t="s">
        <v>1238</v>
      </c>
      <c r="N262" s="56"/>
      <c r="O262" s="56"/>
    </row>
    <row r="263" spans="1:15" ht="14.25">
      <c r="A263" s="21"/>
      <c r="B263" s="45"/>
      <c r="C263" s="186" t="s">
        <v>1115</v>
      </c>
      <c r="D263" s="45"/>
      <c r="E263" s="45"/>
      <c r="F263" s="45"/>
      <c r="G263" s="45"/>
      <c r="H263" s="45"/>
      <c r="I263" s="45"/>
      <c r="J263" s="45"/>
      <c r="K263" s="45"/>
      <c r="M263" s="23" t="s">
        <v>1239</v>
      </c>
      <c r="N263" s="56"/>
      <c r="O263" s="56"/>
    </row>
    <row r="264" spans="1:15" ht="14.25">
      <c r="A264" s="21"/>
      <c r="B264" s="45"/>
      <c r="C264" s="186" t="s">
        <v>1116</v>
      </c>
      <c r="D264" s="45"/>
      <c r="E264" s="45"/>
      <c r="F264" s="45"/>
      <c r="G264" s="45"/>
      <c r="H264" s="45"/>
      <c r="I264" s="45"/>
      <c r="J264" s="45"/>
      <c r="K264" s="45"/>
      <c r="M264" s="23" t="s">
        <v>1240</v>
      </c>
      <c r="N264" s="56"/>
      <c r="O264" s="56"/>
    </row>
    <row r="265" spans="1:15" ht="14.25">
      <c r="A265" s="21"/>
      <c r="B265" s="45"/>
      <c r="C265" s="186" t="s">
        <v>1141</v>
      </c>
      <c r="D265" s="45"/>
      <c r="E265" s="45"/>
      <c r="F265" s="45"/>
      <c r="G265" s="45"/>
      <c r="H265" s="45"/>
      <c r="I265" s="45"/>
      <c r="J265" s="45"/>
      <c r="K265" s="45"/>
      <c r="M265" s="23" t="s">
        <v>1241</v>
      </c>
      <c r="N265" s="56"/>
      <c r="O265" s="56"/>
    </row>
    <row r="266" spans="1:15" ht="14.25">
      <c r="A266" s="21"/>
      <c r="B266" s="45"/>
      <c r="C266" s="186" t="s">
        <v>1142</v>
      </c>
      <c r="D266" s="45"/>
      <c r="E266" s="45"/>
      <c r="F266" s="45"/>
      <c r="G266" s="45"/>
      <c r="H266" s="45"/>
      <c r="I266" s="45"/>
      <c r="J266" s="45"/>
      <c r="K266" s="45"/>
      <c r="M266" s="23" t="s">
        <v>1242</v>
      </c>
      <c r="N266" s="56"/>
      <c r="O266" s="56"/>
    </row>
    <row r="267" spans="1:15" ht="14.25">
      <c r="A267" s="21"/>
      <c r="B267" s="45"/>
      <c r="C267" s="186" t="s">
        <v>1143</v>
      </c>
      <c r="D267" s="45"/>
      <c r="E267" s="45"/>
      <c r="F267" s="45"/>
      <c r="G267" s="45"/>
      <c r="H267" s="45"/>
      <c r="I267" s="45"/>
      <c r="J267" s="45"/>
      <c r="K267" s="45"/>
      <c r="M267" s="23" t="s">
        <v>1243</v>
      </c>
      <c r="N267" s="56"/>
      <c r="O267" s="56"/>
    </row>
    <row r="268" spans="1:15">
      <c r="B268" s="45"/>
      <c r="C268" s="186" t="s">
        <v>1144</v>
      </c>
      <c r="D268" s="45"/>
      <c r="E268" s="45"/>
      <c r="F268" s="45"/>
      <c r="G268" s="45"/>
      <c r="H268" s="45"/>
      <c r="I268" s="45"/>
      <c r="J268" s="45"/>
      <c r="K268" s="45"/>
      <c r="M268" s="23" t="s">
        <v>1244</v>
      </c>
      <c r="N268" s="56"/>
      <c r="O268" s="56"/>
    </row>
    <row r="269" spans="1:15">
      <c r="B269" s="45"/>
      <c r="C269" s="186" t="s">
        <v>1145</v>
      </c>
      <c r="D269" s="45"/>
      <c r="E269" s="45"/>
      <c r="F269" s="45"/>
      <c r="G269" s="45"/>
      <c r="H269" s="45"/>
      <c r="I269" s="45"/>
      <c r="J269" s="45"/>
      <c r="K269" s="45"/>
      <c r="M269" s="23" t="s">
        <v>1245</v>
      </c>
      <c r="N269" s="56"/>
      <c r="O269" s="56"/>
    </row>
    <row r="270" spans="1:15" ht="13.5">
      <c r="B270" s="45"/>
      <c r="C270" s="108" t="s">
        <v>458</v>
      </c>
      <c r="D270" s="45"/>
      <c r="E270" s="45"/>
      <c r="F270" s="45"/>
      <c r="G270" s="45"/>
      <c r="H270" s="45"/>
      <c r="I270" s="45"/>
      <c r="J270" s="45"/>
      <c r="K270" s="45"/>
      <c r="N270" s="66">
        <f>SUM(N253:N269)</f>
        <v>0</v>
      </c>
      <c r="O270" s="66">
        <f>SUM(O253:O269)</f>
        <v>0</v>
      </c>
    </row>
    <row r="271" spans="1:15" ht="14.25">
      <c r="A271" s="21"/>
      <c r="B271" s="23"/>
      <c r="C271" s="183"/>
      <c r="D271" s="45"/>
      <c r="E271" s="45"/>
      <c r="F271" s="45"/>
      <c r="G271" s="45"/>
      <c r="H271" s="45"/>
      <c r="I271" s="45"/>
      <c r="J271" s="45"/>
      <c r="K271" s="45"/>
      <c r="N271" s="185"/>
      <c r="O271" s="185"/>
    </row>
    <row r="272" spans="1:15" ht="14.25">
      <c r="A272" s="23" t="s">
        <v>1088</v>
      </c>
      <c r="B272" s="301" t="s">
        <v>1132</v>
      </c>
      <c r="C272" s="225"/>
      <c r="D272" s="225"/>
      <c r="E272" s="225"/>
      <c r="F272" s="225"/>
      <c r="G272" s="225"/>
      <c r="H272" s="225"/>
      <c r="I272" s="225"/>
      <c r="J272" s="225"/>
      <c r="K272" s="60"/>
      <c r="M272" s="122"/>
      <c r="N272" s="262" t="s">
        <v>3</v>
      </c>
      <c r="O272" s="262" t="s">
        <v>4</v>
      </c>
    </row>
    <row r="273" spans="1:15" ht="14.25">
      <c r="A273" s="21"/>
      <c r="B273" s="225"/>
      <c r="C273" s="225"/>
      <c r="D273" s="225"/>
      <c r="E273" s="225"/>
      <c r="F273" s="225"/>
      <c r="G273" s="225"/>
      <c r="H273" s="225"/>
      <c r="I273" s="225"/>
      <c r="J273" s="225"/>
      <c r="K273" s="60"/>
      <c r="N273" s="263"/>
      <c r="O273" s="263"/>
    </row>
    <row r="274" spans="1:15" ht="14.25">
      <c r="A274" s="21"/>
      <c r="B274" s="23"/>
      <c r="C274" s="186" t="s">
        <v>1105</v>
      </c>
      <c r="D274" s="45"/>
      <c r="E274" s="45"/>
      <c r="F274" s="45"/>
      <c r="G274" s="45"/>
      <c r="H274" s="45"/>
      <c r="I274" s="45"/>
      <c r="J274" s="45"/>
      <c r="K274" s="45"/>
      <c r="M274" s="23" t="s">
        <v>1090</v>
      </c>
      <c r="N274" s="56"/>
      <c r="O274" s="56"/>
    </row>
    <row r="275" spans="1:15" ht="14.25">
      <c r="A275" s="21"/>
      <c r="B275" s="23"/>
      <c r="C275" s="186" t="s">
        <v>1106</v>
      </c>
      <c r="D275" s="45"/>
      <c r="E275" s="45"/>
      <c r="F275" s="45"/>
      <c r="G275" s="45"/>
      <c r="H275" s="45"/>
      <c r="I275" s="45"/>
      <c r="J275" s="45"/>
      <c r="K275" s="45"/>
      <c r="M275" s="23" t="s">
        <v>1091</v>
      </c>
      <c r="N275" s="56"/>
      <c r="O275" s="56"/>
    </row>
    <row r="276" spans="1:15" ht="14.25">
      <c r="A276" s="21"/>
      <c r="B276" s="23"/>
      <c r="C276" s="186" t="s">
        <v>1107</v>
      </c>
      <c r="D276" s="45"/>
      <c r="E276" s="45"/>
      <c r="F276" s="45"/>
      <c r="G276" s="45"/>
      <c r="H276" s="45"/>
      <c r="I276" s="45"/>
      <c r="J276" s="45"/>
      <c r="K276" s="45"/>
      <c r="M276" s="23" t="s">
        <v>1246</v>
      </c>
      <c r="N276" s="56"/>
      <c r="O276" s="56"/>
    </row>
    <row r="277" spans="1:15" ht="14.25">
      <c r="A277" s="21"/>
      <c r="B277" s="23"/>
      <c r="C277" s="186" t="s">
        <v>1108</v>
      </c>
      <c r="D277" s="45"/>
      <c r="E277" s="45"/>
      <c r="F277" s="45"/>
      <c r="G277" s="45"/>
      <c r="H277" s="45"/>
      <c r="I277" s="45"/>
      <c r="J277" s="45"/>
      <c r="K277" s="45"/>
      <c r="M277" s="23" t="s">
        <v>1247</v>
      </c>
      <c r="N277" s="56"/>
      <c r="O277" s="56"/>
    </row>
    <row r="278" spans="1:15" ht="14.25">
      <c r="A278" s="21"/>
      <c r="B278" s="23"/>
      <c r="C278" s="186" t="s">
        <v>1109</v>
      </c>
      <c r="D278" s="45"/>
      <c r="E278" s="45"/>
      <c r="F278" s="45"/>
      <c r="G278" s="45"/>
      <c r="H278" s="45"/>
      <c r="I278" s="45"/>
      <c r="J278" s="45"/>
      <c r="K278" s="45"/>
      <c r="M278" s="23" t="s">
        <v>1248</v>
      </c>
      <c r="N278" s="56"/>
      <c r="O278" s="56"/>
    </row>
    <row r="279" spans="1:15" ht="14.25">
      <c r="A279" s="21"/>
      <c r="B279" s="23"/>
      <c r="C279" s="186" t="s">
        <v>1110</v>
      </c>
      <c r="D279" s="45"/>
      <c r="E279" s="45"/>
      <c r="F279" s="45"/>
      <c r="G279" s="45"/>
      <c r="H279" s="45"/>
      <c r="I279" s="45"/>
      <c r="J279" s="45"/>
      <c r="K279" s="45"/>
      <c r="M279" s="23" t="s">
        <v>1249</v>
      </c>
      <c r="N279" s="56"/>
      <c r="O279" s="56"/>
    </row>
    <row r="280" spans="1:15" ht="14.25">
      <c r="A280" s="21"/>
      <c r="B280" s="23"/>
      <c r="C280" s="186" t="s">
        <v>1111</v>
      </c>
      <c r="D280" s="45"/>
      <c r="E280" s="45"/>
      <c r="F280" s="45"/>
      <c r="G280" s="45"/>
      <c r="H280" s="45"/>
      <c r="I280" s="45"/>
      <c r="J280" s="45"/>
      <c r="K280" s="45"/>
      <c r="M280" s="23" t="s">
        <v>1250</v>
      </c>
      <c r="N280" s="56"/>
      <c r="O280" s="56"/>
    </row>
    <row r="281" spans="1:15" ht="14.25">
      <c r="A281" s="21"/>
      <c r="B281" s="23"/>
      <c r="C281" s="186" t="s">
        <v>1112</v>
      </c>
      <c r="D281" s="45"/>
      <c r="E281" s="45"/>
      <c r="F281" s="45"/>
      <c r="G281" s="45"/>
      <c r="H281" s="45"/>
      <c r="I281" s="45"/>
      <c r="J281" s="45"/>
      <c r="K281" s="45"/>
      <c r="M281" s="23" t="s">
        <v>1251</v>
      </c>
      <c r="N281" s="56"/>
      <c r="O281" s="56"/>
    </row>
    <row r="282" spans="1:15" ht="14.25">
      <c r="A282" s="21"/>
      <c r="B282" s="23"/>
      <c r="C282" s="186" t="s">
        <v>1113</v>
      </c>
      <c r="D282" s="45"/>
      <c r="E282" s="45"/>
      <c r="F282" s="45"/>
      <c r="G282" s="45"/>
      <c r="H282" s="45"/>
      <c r="I282" s="45"/>
      <c r="J282" s="45"/>
      <c r="K282" s="45"/>
      <c r="M282" s="23" t="s">
        <v>1252</v>
      </c>
      <c r="N282" s="56"/>
      <c r="O282" s="56"/>
    </row>
    <row r="283" spans="1:15" ht="14.25">
      <c r="A283" s="21"/>
      <c r="B283" s="23"/>
      <c r="C283" s="186" t="s">
        <v>1114</v>
      </c>
      <c r="D283" s="45"/>
      <c r="E283" s="45"/>
      <c r="F283" s="45"/>
      <c r="G283" s="45"/>
      <c r="H283" s="45"/>
      <c r="I283" s="45"/>
      <c r="J283" s="45"/>
      <c r="K283" s="45"/>
      <c r="M283" s="23" t="s">
        <v>1253</v>
      </c>
      <c r="N283" s="56"/>
      <c r="O283" s="56"/>
    </row>
    <row r="284" spans="1:15" ht="14.25">
      <c r="A284" s="21"/>
      <c r="B284" s="23"/>
      <c r="C284" s="186" t="s">
        <v>1115</v>
      </c>
      <c r="D284" s="45"/>
      <c r="E284" s="45"/>
      <c r="F284" s="45"/>
      <c r="G284" s="45"/>
      <c r="H284" s="45"/>
      <c r="I284" s="45"/>
      <c r="J284" s="45"/>
      <c r="K284" s="45"/>
      <c r="M284" s="23" t="s">
        <v>1254</v>
      </c>
      <c r="N284" s="56"/>
      <c r="O284" s="56"/>
    </row>
    <row r="285" spans="1:15" ht="14.25">
      <c r="A285" s="21"/>
      <c r="B285" s="23"/>
      <c r="C285" s="186" t="s">
        <v>1116</v>
      </c>
      <c r="D285" s="45"/>
      <c r="E285" s="45"/>
      <c r="F285" s="45"/>
      <c r="G285" s="45"/>
      <c r="H285" s="45"/>
      <c r="I285" s="45"/>
      <c r="J285" s="45"/>
      <c r="K285" s="45"/>
      <c r="M285" s="23" t="s">
        <v>1255</v>
      </c>
      <c r="N285" s="56"/>
      <c r="O285" s="56"/>
    </row>
    <row r="286" spans="1:15" ht="14.25">
      <c r="A286" s="21"/>
      <c r="B286" s="23"/>
      <c r="C286" s="186" t="s">
        <v>1141</v>
      </c>
      <c r="D286" s="45"/>
      <c r="E286" s="45"/>
      <c r="F286" s="45"/>
      <c r="G286" s="45"/>
      <c r="H286" s="45"/>
      <c r="I286" s="45"/>
      <c r="J286" s="45"/>
      <c r="K286" s="45"/>
      <c r="M286" s="23" t="s">
        <v>1256</v>
      </c>
      <c r="N286" s="56"/>
      <c r="O286" s="56"/>
    </row>
    <row r="287" spans="1:15" ht="14.25">
      <c r="A287" s="21"/>
      <c r="B287" s="23"/>
      <c r="C287" s="186" t="s">
        <v>1142</v>
      </c>
      <c r="D287" s="45"/>
      <c r="E287" s="45"/>
      <c r="F287" s="45"/>
      <c r="G287" s="45"/>
      <c r="H287" s="45"/>
      <c r="I287" s="45"/>
      <c r="J287" s="45"/>
      <c r="K287" s="45"/>
      <c r="M287" s="23" t="s">
        <v>1257</v>
      </c>
      <c r="N287" s="56"/>
      <c r="O287" s="56"/>
    </row>
    <row r="288" spans="1:15" ht="14.25">
      <c r="A288" s="21"/>
      <c r="B288" s="23"/>
      <c r="C288" s="186" t="s">
        <v>1143</v>
      </c>
      <c r="D288" s="45"/>
      <c r="E288" s="45"/>
      <c r="F288" s="45"/>
      <c r="G288" s="45"/>
      <c r="H288" s="45"/>
      <c r="I288" s="45"/>
      <c r="J288" s="45"/>
      <c r="K288" s="45"/>
      <c r="M288" s="23" t="s">
        <v>1258</v>
      </c>
      <c r="N288" s="56"/>
      <c r="O288" s="56"/>
    </row>
    <row r="289" spans="1:15">
      <c r="B289" s="23"/>
      <c r="C289" s="186" t="s">
        <v>1144</v>
      </c>
      <c r="D289" s="45"/>
      <c r="E289" s="45"/>
      <c r="F289" s="45"/>
      <c r="G289" s="45"/>
      <c r="H289" s="45"/>
      <c r="I289" s="45"/>
      <c r="J289" s="45"/>
      <c r="K289" s="45"/>
      <c r="M289" s="23" t="s">
        <v>1259</v>
      </c>
      <c r="N289" s="56"/>
      <c r="O289" s="56"/>
    </row>
    <row r="290" spans="1:15">
      <c r="B290" s="23"/>
      <c r="C290" s="186" t="s">
        <v>1145</v>
      </c>
      <c r="D290" s="45"/>
      <c r="E290" s="45"/>
      <c r="F290" s="45"/>
      <c r="G290" s="45"/>
      <c r="H290" s="45"/>
      <c r="I290" s="45"/>
      <c r="J290" s="45"/>
      <c r="K290" s="45"/>
      <c r="M290" s="23" t="s">
        <v>1260</v>
      </c>
      <c r="N290" s="56"/>
      <c r="O290" s="56"/>
    </row>
    <row r="291" spans="1:15" ht="13.5">
      <c r="B291" s="23"/>
      <c r="C291" s="108" t="s">
        <v>458</v>
      </c>
      <c r="D291" s="45"/>
      <c r="E291" s="45"/>
      <c r="F291" s="45"/>
      <c r="G291" s="45"/>
      <c r="H291" s="45"/>
      <c r="I291" s="45"/>
      <c r="J291" s="45"/>
      <c r="K291" s="45"/>
      <c r="N291" s="66">
        <f>SUM(N274:N290)</f>
        <v>0</v>
      </c>
      <c r="O291" s="66">
        <f>SUM(O274:O290)</f>
        <v>0</v>
      </c>
    </row>
    <row r="292" spans="1:15" ht="14.25">
      <c r="A292" s="21"/>
      <c r="B292" s="23"/>
      <c r="C292" s="183"/>
      <c r="D292" s="45"/>
      <c r="E292" s="45"/>
      <c r="F292" s="45"/>
      <c r="G292" s="45"/>
      <c r="H292" s="45"/>
      <c r="I292" s="45"/>
      <c r="J292" s="45"/>
      <c r="K292" s="45"/>
      <c r="N292" s="185"/>
      <c r="O292" s="185"/>
    </row>
    <row r="293" spans="1:15" ht="14.25" customHeight="1">
      <c r="A293" s="23" t="s">
        <v>1089</v>
      </c>
      <c r="B293" s="301" t="s">
        <v>1140</v>
      </c>
      <c r="C293" s="225"/>
      <c r="D293" s="225"/>
      <c r="E293" s="225"/>
      <c r="F293" s="225"/>
      <c r="G293" s="225"/>
      <c r="H293" s="225"/>
      <c r="I293" s="225"/>
      <c r="J293" s="225"/>
      <c r="K293" s="54"/>
      <c r="M293" s="122"/>
      <c r="N293" s="262" t="s">
        <v>3</v>
      </c>
      <c r="O293" s="262" t="s">
        <v>4</v>
      </c>
    </row>
    <row r="294" spans="1:15" ht="14.25">
      <c r="A294" s="21"/>
      <c r="B294" s="225"/>
      <c r="C294" s="225"/>
      <c r="D294" s="225"/>
      <c r="E294" s="225"/>
      <c r="F294" s="225"/>
      <c r="G294" s="225"/>
      <c r="H294" s="225"/>
      <c r="I294" s="225"/>
      <c r="J294" s="225"/>
      <c r="K294" s="54"/>
      <c r="N294" s="263"/>
      <c r="O294" s="263"/>
    </row>
    <row r="295" spans="1:15" ht="14.25">
      <c r="A295" s="21"/>
      <c r="B295" s="23"/>
      <c r="C295" s="187" t="s">
        <v>1146</v>
      </c>
      <c r="D295" s="45"/>
      <c r="E295" s="45"/>
      <c r="F295" s="45"/>
      <c r="G295" s="45"/>
      <c r="H295" s="45"/>
      <c r="I295" s="45"/>
      <c r="J295" s="45"/>
      <c r="K295" s="45"/>
      <c r="M295" s="23" t="s">
        <v>1261</v>
      </c>
      <c r="N295" s="56"/>
      <c r="O295" s="56"/>
    </row>
    <row r="296" spans="1:15" ht="14.25">
      <c r="A296" s="21"/>
      <c r="B296" s="23"/>
      <c r="C296" s="187" t="s">
        <v>1147</v>
      </c>
      <c r="D296" s="45"/>
      <c r="E296" s="45"/>
      <c r="F296" s="45"/>
      <c r="G296" s="45"/>
      <c r="H296" s="45"/>
      <c r="I296" s="45"/>
      <c r="J296" s="45"/>
      <c r="K296" s="45"/>
      <c r="M296" s="23" t="s">
        <v>1262</v>
      </c>
      <c r="N296" s="56"/>
      <c r="O296" s="56"/>
    </row>
    <row r="297" spans="1:15" ht="14.25">
      <c r="A297" s="21"/>
      <c r="B297" s="23"/>
      <c r="C297" s="187" t="s">
        <v>1148</v>
      </c>
      <c r="D297" s="45"/>
      <c r="E297" s="45"/>
      <c r="F297" s="45"/>
      <c r="G297" s="45"/>
      <c r="H297" s="45"/>
      <c r="I297" s="45"/>
      <c r="J297" s="45"/>
      <c r="K297" s="45"/>
      <c r="M297" s="23" t="s">
        <v>1263</v>
      </c>
      <c r="N297" s="56"/>
      <c r="O297" s="56"/>
    </row>
    <row r="298" spans="1:15" ht="14.25">
      <c r="A298" s="21"/>
      <c r="B298" s="23"/>
      <c r="C298" s="187" t="s">
        <v>1149</v>
      </c>
      <c r="D298" s="45"/>
      <c r="E298" s="45"/>
      <c r="F298" s="45"/>
      <c r="G298" s="45"/>
      <c r="H298" s="45"/>
      <c r="I298" s="45"/>
      <c r="J298" s="45"/>
      <c r="K298" s="45"/>
      <c r="M298" s="23" t="s">
        <v>1264</v>
      </c>
      <c r="N298" s="56"/>
      <c r="O298" s="56"/>
    </row>
    <row r="299" spans="1:15" ht="14.25">
      <c r="A299" s="21"/>
      <c r="B299" s="23"/>
      <c r="C299" s="188" t="s">
        <v>1150</v>
      </c>
      <c r="D299" s="45"/>
      <c r="E299" s="45"/>
      <c r="F299" s="45"/>
      <c r="G299" s="45"/>
      <c r="H299" s="45"/>
      <c r="I299" s="45"/>
      <c r="J299" s="45"/>
      <c r="K299" s="45"/>
      <c r="M299" s="23" t="s">
        <v>1265</v>
      </c>
      <c r="N299" s="56"/>
      <c r="O299" s="56"/>
    </row>
    <row r="300" spans="1:15" ht="14.25">
      <c r="A300" s="21"/>
      <c r="B300" s="23"/>
      <c r="C300" s="187" t="s">
        <v>1151</v>
      </c>
      <c r="D300" s="45"/>
      <c r="E300" s="45"/>
      <c r="F300" s="45"/>
      <c r="G300" s="45"/>
      <c r="H300" s="45"/>
      <c r="I300" s="45"/>
      <c r="J300" s="45"/>
      <c r="K300" s="45"/>
      <c r="M300" s="23" t="s">
        <v>1266</v>
      </c>
      <c r="N300" s="56"/>
      <c r="O300" s="56"/>
    </row>
    <row r="301" spans="1:15" ht="14.25">
      <c r="A301" s="21"/>
      <c r="B301" s="23"/>
      <c r="C301" s="187" t="s">
        <v>1152</v>
      </c>
      <c r="D301" s="45"/>
      <c r="E301" s="45"/>
      <c r="F301" s="45"/>
      <c r="G301" s="45"/>
      <c r="H301" s="45"/>
      <c r="I301" s="45"/>
      <c r="J301" s="45"/>
      <c r="K301" s="45"/>
      <c r="M301" s="23" t="s">
        <v>1267</v>
      </c>
      <c r="N301" s="56"/>
      <c r="O301" s="56"/>
    </row>
    <row r="302" spans="1:15" ht="14.25">
      <c r="A302" s="21"/>
      <c r="B302" s="23"/>
      <c r="C302" s="187" t="s">
        <v>1153</v>
      </c>
      <c r="D302" s="45"/>
      <c r="E302" s="45"/>
      <c r="F302" s="45"/>
      <c r="G302" s="45"/>
      <c r="H302" s="45"/>
      <c r="I302" s="45"/>
      <c r="J302" s="45"/>
      <c r="K302" s="45"/>
      <c r="M302" s="23" t="s">
        <v>1268</v>
      </c>
      <c r="N302" s="56"/>
      <c r="O302" s="56"/>
    </row>
    <row r="303" spans="1:15" ht="14.25">
      <c r="A303" s="21"/>
      <c r="B303" s="23"/>
      <c r="C303" s="187" t="s">
        <v>1154</v>
      </c>
      <c r="D303" s="45"/>
      <c r="E303" s="45"/>
      <c r="F303" s="45"/>
      <c r="G303" s="45"/>
      <c r="H303" s="45"/>
      <c r="I303" s="45"/>
      <c r="J303" s="45"/>
      <c r="K303" s="45"/>
      <c r="M303" s="23" t="s">
        <v>1269</v>
      </c>
      <c r="N303" s="56"/>
      <c r="O303" s="56"/>
    </row>
    <row r="304" spans="1:15" ht="14.25">
      <c r="A304" s="21"/>
      <c r="B304" s="23"/>
      <c r="C304" s="187" t="s">
        <v>1155</v>
      </c>
      <c r="D304" s="45"/>
      <c r="E304" s="45"/>
      <c r="F304" s="45"/>
      <c r="G304" s="45"/>
      <c r="H304" s="45"/>
      <c r="I304" s="45"/>
      <c r="J304" s="45"/>
      <c r="K304" s="45"/>
      <c r="M304" s="23" t="s">
        <v>1270</v>
      </c>
      <c r="N304" s="56"/>
      <c r="O304" s="56"/>
    </row>
    <row r="305" spans="1:15" ht="14.25">
      <c r="A305" s="21"/>
      <c r="B305" s="23"/>
      <c r="C305" s="187" t="s">
        <v>1156</v>
      </c>
      <c r="D305" s="45"/>
      <c r="E305" s="45"/>
      <c r="F305" s="45"/>
      <c r="G305" s="45"/>
      <c r="H305" s="45"/>
      <c r="I305" s="45"/>
      <c r="J305" s="45"/>
      <c r="K305" s="45"/>
      <c r="M305" s="23" t="s">
        <v>1271</v>
      </c>
      <c r="N305" s="56"/>
      <c r="O305" s="56"/>
    </row>
    <row r="306" spans="1:15" ht="14.25">
      <c r="A306" s="21"/>
      <c r="B306" s="23"/>
      <c r="C306" s="187" t="s">
        <v>1157</v>
      </c>
      <c r="D306" s="45"/>
      <c r="E306" s="45"/>
      <c r="F306" s="45"/>
      <c r="G306" s="45"/>
      <c r="H306" s="45"/>
      <c r="I306" s="45"/>
      <c r="J306" s="45"/>
      <c r="K306" s="45"/>
      <c r="M306" s="23" t="s">
        <v>1272</v>
      </c>
      <c r="N306" s="56"/>
      <c r="O306" s="56"/>
    </row>
    <row r="307" spans="1:15" ht="14.25">
      <c r="A307" s="21"/>
      <c r="B307" s="23"/>
      <c r="C307" s="187" t="s">
        <v>1158</v>
      </c>
      <c r="D307" s="45"/>
      <c r="E307" s="45"/>
      <c r="F307" s="45"/>
      <c r="G307" s="45"/>
      <c r="H307" s="45"/>
      <c r="I307" s="45"/>
      <c r="J307" s="45"/>
      <c r="K307" s="45"/>
      <c r="M307" s="23" t="s">
        <v>1273</v>
      </c>
      <c r="N307" s="56"/>
      <c r="O307" s="56"/>
    </row>
    <row r="308" spans="1:15" ht="14.25">
      <c r="A308" s="21"/>
      <c r="B308" s="23"/>
      <c r="C308" s="187" t="s">
        <v>1159</v>
      </c>
      <c r="D308" s="45"/>
      <c r="E308" s="45"/>
      <c r="F308" s="45"/>
      <c r="G308" s="45"/>
      <c r="H308" s="45"/>
      <c r="I308" s="45"/>
      <c r="J308" s="45"/>
      <c r="K308" s="45"/>
      <c r="M308" s="23" t="s">
        <v>1274</v>
      </c>
      <c r="N308" s="56"/>
      <c r="O308" s="56"/>
    </row>
    <row r="309" spans="1:15" ht="14.25">
      <c r="A309" s="21"/>
      <c r="B309" s="23"/>
      <c r="C309" s="187" t="s">
        <v>1160</v>
      </c>
      <c r="D309" s="45"/>
      <c r="E309" s="45"/>
      <c r="F309" s="45"/>
      <c r="G309" s="45"/>
      <c r="H309" s="45"/>
      <c r="I309" s="45"/>
      <c r="J309" s="45"/>
      <c r="K309" s="45"/>
      <c r="M309" s="23" t="s">
        <v>1275</v>
      </c>
      <c r="N309" s="56"/>
      <c r="O309" s="56"/>
    </row>
    <row r="310" spans="1:15">
      <c r="B310" s="23"/>
      <c r="C310" s="187" t="s">
        <v>1161</v>
      </c>
      <c r="D310" s="45"/>
      <c r="E310" s="45"/>
      <c r="F310" s="45"/>
      <c r="G310" s="45"/>
      <c r="H310" s="45"/>
      <c r="I310" s="45"/>
      <c r="J310" s="45"/>
      <c r="K310" s="45"/>
      <c r="M310" s="23" t="s">
        <v>1276</v>
      </c>
      <c r="N310" s="56"/>
      <c r="O310" s="56"/>
    </row>
    <row r="311" spans="1:15">
      <c r="B311" s="23"/>
      <c r="C311" s="187" t="s">
        <v>1162</v>
      </c>
      <c r="D311" s="45"/>
      <c r="E311" s="45"/>
      <c r="F311" s="45"/>
      <c r="G311" s="45"/>
      <c r="H311" s="45"/>
      <c r="I311" s="45"/>
      <c r="J311" s="45"/>
      <c r="K311" s="45"/>
      <c r="M311" s="23" t="s">
        <v>1277</v>
      </c>
      <c r="N311" s="56"/>
      <c r="O311" s="56"/>
    </row>
    <row r="312" spans="1:15">
      <c r="B312" s="23"/>
      <c r="C312" s="187" t="s">
        <v>1163</v>
      </c>
      <c r="D312" s="45"/>
      <c r="E312" s="45"/>
      <c r="F312" s="45"/>
      <c r="G312" s="45"/>
      <c r="H312" s="45"/>
      <c r="I312" s="45"/>
      <c r="J312" s="45"/>
      <c r="K312" s="45"/>
      <c r="M312" s="23" t="s">
        <v>1278</v>
      </c>
      <c r="N312" s="56"/>
      <c r="O312" s="56"/>
    </row>
    <row r="313" spans="1:15">
      <c r="B313" s="23"/>
      <c r="C313" s="186" t="s">
        <v>1164</v>
      </c>
      <c r="D313" s="45"/>
      <c r="E313" s="45"/>
      <c r="F313" s="45"/>
      <c r="G313" s="45"/>
      <c r="H313" s="45"/>
      <c r="I313" s="45"/>
      <c r="J313" s="45"/>
      <c r="K313" s="45"/>
      <c r="M313" s="23" t="s">
        <v>1279</v>
      </c>
      <c r="N313" s="56"/>
      <c r="O313" s="56"/>
    </row>
    <row r="314" spans="1:15">
      <c r="B314" s="23"/>
      <c r="C314" s="187" t="s">
        <v>1165</v>
      </c>
      <c r="D314" s="45"/>
      <c r="E314" s="45"/>
      <c r="F314" s="45"/>
      <c r="G314" s="45"/>
      <c r="H314" s="45"/>
      <c r="I314" s="45"/>
      <c r="J314" s="45"/>
      <c r="K314" s="45"/>
      <c r="M314" s="23" t="s">
        <v>1280</v>
      </c>
      <c r="N314" s="56"/>
      <c r="O314" s="56"/>
    </row>
    <row r="315" spans="1:15" ht="13.5">
      <c r="B315" s="23"/>
      <c r="C315" s="108" t="s">
        <v>458</v>
      </c>
      <c r="D315" s="45"/>
      <c r="E315" s="45"/>
      <c r="F315" s="45"/>
      <c r="G315" s="45"/>
      <c r="H315" s="45"/>
      <c r="I315" s="45"/>
      <c r="J315" s="45"/>
      <c r="K315" s="45"/>
      <c r="N315" s="66">
        <f>SUM(N295:N314)</f>
        <v>0</v>
      </c>
      <c r="O315" s="66">
        <f>SUM(O295:O314)</f>
        <v>0</v>
      </c>
    </row>
    <row r="316" spans="1:15" ht="14.25">
      <c r="A316" s="21"/>
      <c r="B316" s="23"/>
      <c r="C316" s="183"/>
      <c r="D316" s="45"/>
      <c r="E316" s="45"/>
      <c r="F316" s="45"/>
      <c r="G316" s="45"/>
      <c r="H316" s="45"/>
      <c r="I316" s="45"/>
      <c r="J316" s="45"/>
      <c r="K316" s="45"/>
      <c r="N316" s="185"/>
      <c r="O316" s="185"/>
    </row>
    <row r="317" spans="1:15" ht="14.25">
      <c r="A317" s="23" t="s">
        <v>1281</v>
      </c>
      <c r="B317" s="301" t="s">
        <v>1169</v>
      </c>
      <c r="C317" s="225"/>
      <c r="D317" s="225"/>
      <c r="E317" s="225"/>
      <c r="F317" s="225"/>
      <c r="G317" s="225"/>
      <c r="H317" s="225"/>
      <c r="I317" s="225"/>
      <c r="J317" s="225"/>
      <c r="K317" s="60"/>
      <c r="M317" s="122"/>
      <c r="N317" s="262" t="s">
        <v>3</v>
      </c>
      <c r="O317" s="262" t="s">
        <v>4</v>
      </c>
    </row>
    <row r="318" spans="1:15" ht="14.25">
      <c r="A318" s="21"/>
      <c r="B318" s="225"/>
      <c r="C318" s="225"/>
      <c r="D318" s="225"/>
      <c r="E318" s="225"/>
      <c r="F318" s="225"/>
      <c r="G318" s="225"/>
      <c r="H318" s="225"/>
      <c r="I318" s="225"/>
      <c r="J318" s="225"/>
      <c r="K318" s="60"/>
      <c r="N318" s="263"/>
      <c r="O318" s="263"/>
    </row>
    <row r="319" spans="1:15" ht="14.25">
      <c r="A319" s="21"/>
      <c r="B319" s="23"/>
      <c r="C319" s="187" t="s">
        <v>1171</v>
      </c>
      <c r="D319" s="45"/>
      <c r="E319" s="45"/>
      <c r="F319" s="45"/>
      <c r="G319" s="45"/>
      <c r="H319" s="45"/>
      <c r="I319" s="45"/>
      <c r="J319" s="45"/>
      <c r="K319" s="45"/>
      <c r="M319" s="23" t="s">
        <v>1282</v>
      </c>
      <c r="N319" s="56"/>
      <c r="O319" s="56"/>
    </row>
    <row r="320" spans="1:15" ht="14.25">
      <c r="A320" s="21"/>
      <c r="B320" s="23"/>
      <c r="C320" s="187" t="s">
        <v>1172</v>
      </c>
      <c r="D320" s="45"/>
      <c r="E320" s="45"/>
      <c r="F320" s="45"/>
      <c r="G320" s="45"/>
      <c r="H320" s="45"/>
      <c r="I320" s="45"/>
      <c r="J320" s="45"/>
      <c r="K320" s="45"/>
      <c r="M320" s="23" t="s">
        <v>1283</v>
      </c>
      <c r="N320" s="56"/>
      <c r="O320" s="56"/>
    </row>
    <row r="321" spans="1:15" ht="14.25">
      <c r="A321" s="21"/>
      <c r="B321" s="23"/>
      <c r="C321" s="187" t="s">
        <v>1173</v>
      </c>
      <c r="D321" s="45"/>
      <c r="E321" s="45"/>
      <c r="F321" s="45"/>
      <c r="G321" s="45"/>
      <c r="H321" s="45"/>
      <c r="I321" s="45"/>
      <c r="J321" s="45"/>
      <c r="K321" s="45"/>
      <c r="M321" s="23" t="s">
        <v>1284</v>
      </c>
      <c r="N321" s="56"/>
      <c r="O321" s="56"/>
    </row>
    <row r="322" spans="1:15" ht="14.25">
      <c r="A322" s="21"/>
      <c r="B322" s="23"/>
      <c r="C322" s="187" t="s">
        <v>1174</v>
      </c>
      <c r="D322" s="45"/>
      <c r="E322" s="45"/>
      <c r="F322" s="45"/>
      <c r="G322" s="45"/>
      <c r="H322" s="45"/>
      <c r="I322" s="45"/>
      <c r="J322" s="45"/>
      <c r="K322" s="45"/>
      <c r="M322" s="23" t="s">
        <v>1285</v>
      </c>
      <c r="N322" s="56"/>
      <c r="O322" s="56"/>
    </row>
    <row r="323" spans="1:15" ht="14.25">
      <c r="A323" s="21"/>
      <c r="B323" s="23"/>
      <c r="C323" s="187" t="s">
        <v>1175</v>
      </c>
      <c r="D323" s="45"/>
      <c r="E323" s="45"/>
      <c r="F323" s="45"/>
      <c r="G323" s="45"/>
      <c r="H323" s="45"/>
      <c r="I323" s="45"/>
      <c r="J323" s="45"/>
      <c r="K323" s="45"/>
      <c r="M323" s="23" t="s">
        <v>1286</v>
      </c>
      <c r="N323" s="56"/>
      <c r="O323" s="56"/>
    </row>
    <row r="324" spans="1:15" ht="14.25">
      <c r="A324" s="21"/>
      <c r="B324" s="23"/>
      <c r="C324" s="187" t="s">
        <v>1176</v>
      </c>
      <c r="D324" s="45"/>
      <c r="E324" s="45"/>
      <c r="F324" s="45"/>
      <c r="G324" s="45"/>
      <c r="H324" s="45"/>
      <c r="I324" s="45"/>
      <c r="J324" s="45"/>
      <c r="K324" s="45"/>
      <c r="M324" s="23" t="s">
        <v>1287</v>
      </c>
      <c r="N324" s="56"/>
      <c r="O324" s="56"/>
    </row>
    <row r="325" spans="1:15" ht="14.25">
      <c r="A325" s="21"/>
      <c r="B325" s="23"/>
      <c r="C325" s="187" t="s">
        <v>1177</v>
      </c>
      <c r="D325" s="45"/>
      <c r="E325" s="45"/>
      <c r="F325" s="45"/>
      <c r="G325" s="45"/>
      <c r="H325" s="45"/>
      <c r="I325" s="45"/>
      <c r="J325" s="45"/>
      <c r="K325" s="45"/>
      <c r="M325" s="23" t="s">
        <v>1288</v>
      </c>
      <c r="N325" s="56"/>
      <c r="O325" s="56"/>
    </row>
    <row r="326" spans="1:15" ht="14.25">
      <c r="A326" s="21"/>
      <c r="B326" s="23"/>
      <c r="C326" s="187" t="s">
        <v>1178</v>
      </c>
      <c r="D326" s="45"/>
      <c r="E326" s="45"/>
      <c r="F326" s="45"/>
      <c r="G326" s="45"/>
      <c r="H326" s="45"/>
      <c r="I326" s="45"/>
      <c r="J326" s="45"/>
      <c r="K326" s="45"/>
      <c r="M326" s="23" t="s">
        <v>1289</v>
      </c>
      <c r="N326" s="56"/>
      <c r="O326" s="56"/>
    </row>
    <row r="327" spans="1:15" ht="14.25">
      <c r="A327" s="21"/>
      <c r="B327" s="23"/>
      <c r="C327" s="187" t="s">
        <v>1179</v>
      </c>
      <c r="D327" s="45"/>
      <c r="E327" s="45"/>
      <c r="F327" s="45"/>
      <c r="G327" s="45"/>
      <c r="H327" s="45"/>
      <c r="I327" s="45"/>
      <c r="J327" s="45"/>
      <c r="K327" s="45"/>
      <c r="M327" s="23" t="s">
        <v>1290</v>
      </c>
      <c r="N327" s="56"/>
      <c r="O327" s="56"/>
    </row>
    <row r="328" spans="1:15" ht="14.25">
      <c r="A328" s="21"/>
      <c r="B328" s="23"/>
      <c r="C328" s="187" t="s">
        <v>1180</v>
      </c>
      <c r="D328" s="45"/>
      <c r="E328" s="45"/>
      <c r="F328" s="45"/>
      <c r="G328" s="45"/>
      <c r="H328" s="45"/>
      <c r="I328" s="45"/>
      <c r="J328" s="45"/>
      <c r="K328" s="45"/>
      <c r="M328" s="23" t="s">
        <v>1291</v>
      </c>
      <c r="N328" s="56"/>
      <c r="O328" s="56"/>
    </row>
    <row r="329" spans="1:15" ht="14.25">
      <c r="A329" s="21"/>
      <c r="B329" s="23"/>
      <c r="C329" s="187" t="s">
        <v>1181</v>
      </c>
      <c r="D329" s="45"/>
      <c r="E329" s="45"/>
      <c r="F329" s="45"/>
      <c r="G329" s="45"/>
      <c r="H329" s="45"/>
      <c r="I329" s="45"/>
      <c r="J329" s="45"/>
      <c r="K329" s="45"/>
      <c r="M329" s="23" t="s">
        <v>1292</v>
      </c>
      <c r="N329" s="56"/>
      <c r="O329" s="56"/>
    </row>
    <row r="330" spans="1:15" ht="14.25">
      <c r="A330" s="21"/>
      <c r="B330" s="23"/>
      <c r="C330" s="187" t="s">
        <v>1182</v>
      </c>
      <c r="D330" s="45"/>
      <c r="E330" s="45"/>
      <c r="F330" s="45"/>
      <c r="G330" s="45"/>
      <c r="H330" s="45"/>
      <c r="I330" s="45"/>
      <c r="J330" s="45"/>
      <c r="K330" s="45"/>
      <c r="M330" s="23" t="s">
        <v>1293</v>
      </c>
      <c r="N330" s="56"/>
      <c r="O330" s="56"/>
    </row>
    <row r="331" spans="1:15" ht="14.25">
      <c r="A331" s="21"/>
      <c r="B331" s="23"/>
      <c r="C331" s="187" t="s">
        <v>1183</v>
      </c>
      <c r="D331" s="45"/>
      <c r="E331" s="45"/>
      <c r="F331" s="45"/>
      <c r="G331" s="45"/>
      <c r="H331" s="45"/>
      <c r="I331" s="45"/>
      <c r="J331" s="45"/>
      <c r="K331" s="45"/>
      <c r="M331" s="23" t="s">
        <v>1294</v>
      </c>
      <c r="N331" s="56"/>
      <c r="O331" s="56"/>
    </row>
    <row r="332" spans="1:15" ht="13.5">
      <c r="B332" s="23"/>
      <c r="C332" s="108" t="s">
        <v>458</v>
      </c>
      <c r="D332" s="45"/>
      <c r="E332" s="45"/>
      <c r="F332" s="45"/>
      <c r="G332" s="45"/>
      <c r="H332" s="45"/>
      <c r="I332" s="45"/>
      <c r="J332" s="45"/>
      <c r="K332" s="45"/>
      <c r="N332" s="66">
        <f>SUM(N319:N331)</f>
        <v>0</v>
      </c>
      <c r="O332" s="66">
        <f>SUM(O319:O331)</f>
        <v>0</v>
      </c>
    </row>
    <row r="333" spans="1:15" ht="14.25">
      <c r="A333" s="21"/>
      <c r="B333" s="23"/>
      <c r="C333" s="183"/>
      <c r="D333" s="45"/>
      <c r="E333" s="45"/>
      <c r="F333" s="45"/>
      <c r="G333" s="45"/>
      <c r="H333" s="45"/>
      <c r="I333" s="45"/>
      <c r="J333" s="45"/>
      <c r="K333" s="45"/>
      <c r="N333" s="185"/>
      <c r="O333" s="185"/>
    </row>
    <row r="334" spans="1:15" ht="14.25">
      <c r="A334" s="23" t="s">
        <v>1295</v>
      </c>
      <c r="B334" s="301" t="s">
        <v>1187</v>
      </c>
      <c r="C334" s="225"/>
      <c r="D334" s="225"/>
      <c r="E334" s="225"/>
      <c r="F334" s="225"/>
      <c r="G334" s="225"/>
      <c r="H334" s="225"/>
      <c r="I334" s="225"/>
      <c r="J334" s="225"/>
      <c r="K334" s="45"/>
      <c r="M334" s="122"/>
      <c r="N334" s="262" t="s">
        <v>3</v>
      </c>
      <c r="O334" s="262" t="s">
        <v>4</v>
      </c>
    </row>
    <row r="335" spans="1:15" ht="14.25">
      <c r="A335" s="21"/>
      <c r="B335" s="225"/>
      <c r="C335" s="225"/>
      <c r="D335" s="225"/>
      <c r="E335" s="225"/>
      <c r="F335" s="225"/>
      <c r="G335" s="225"/>
      <c r="H335" s="225"/>
      <c r="I335" s="225"/>
      <c r="J335" s="225"/>
      <c r="K335" s="45"/>
      <c r="N335" s="263"/>
      <c r="O335" s="263"/>
    </row>
    <row r="336" spans="1:15" ht="14.25">
      <c r="A336" s="21"/>
      <c r="B336" s="45"/>
      <c r="C336" s="186" t="s">
        <v>1105</v>
      </c>
      <c r="D336" s="45"/>
      <c r="E336" s="45"/>
      <c r="F336" s="45"/>
      <c r="G336" s="45"/>
      <c r="H336" s="45"/>
      <c r="I336" s="45"/>
      <c r="J336" s="45"/>
      <c r="K336" s="45"/>
      <c r="M336" s="23" t="s">
        <v>811</v>
      </c>
      <c r="N336" s="56"/>
      <c r="O336" s="56"/>
    </row>
    <row r="337" spans="1:15" ht="14.25">
      <c r="A337" s="21"/>
      <c r="B337" s="45"/>
      <c r="C337" s="186" t="s">
        <v>1106</v>
      </c>
      <c r="D337" s="45"/>
      <c r="E337" s="45"/>
      <c r="F337" s="45"/>
      <c r="G337" s="45"/>
      <c r="H337" s="45"/>
      <c r="I337" s="45"/>
      <c r="J337" s="45"/>
      <c r="K337" s="45"/>
      <c r="M337" s="23" t="s">
        <v>812</v>
      </c>
      <c r="N337" s="56"/>
      <c r="O337" s="56"/>
    </row>
    <row r="338" spans="1:15" ht="14.25">
      <c r="A338" s="21"/>
      <c r="B338" s="45"/>
      <c r="C338" s="186" t="s">
        <v>1107</v>
      </c>
      <c r="D338" s="45"/>
      <c r="E338" s="45"/>
      <c r="F338" s="45"/>
      <c r="G338" s="45"/>
      <c r="H338" s="45"/>
      <c r="I338" s="45"/>
      <c r="J338" s="45"/>
      <c r="K338" s="45"/>
      <c r="M338" s="23" t="s">
        <v>813</v>
      </c>
      <c r="N338" s="56"/>
      <c r="O338" s="56"/>
    </row>
    <row r="339" spans="1:15" ht="14.25">
      <c r="A339" s="21"/>
      <c r="B339" s="45"/>
      <c r="C339" s="186" t="s">
        <v>1108</v>
      </c>
      <c r="D339" s="45"/>
      <c r="E339" s="45"/>
      <c r="F339" s="45"/>
      <c r="G339" s="45"/>
      <c r="H339" s="45"/>
      <c r="I339" s="45"/>
      <c r="J339" s="45"/>
      <c r="K339" s="45"/>
      <c r="M339" s="23" t="s">
        <v>814</v>
      </c>
      <c r="N339" s="56"/>
      <c r="O339" s="56"/>
    </row>
    <row r="340" spans="1:15" ht="14.25">
      <c r="A340" s="21"/>
      <c r="B340" s="45"/>
      <c r="C340" s="186" t="s">
        <v>1109</v>
      </c>
      <c r="D340" s="45"/>
      <c r="E340" s="45"/>
      <c r="F340" s="45"/>
      <c r="G340" s="45"/>
      <c r="H340" s="45"/>
      <c r="I340" s="45"/>
      <c r="J340" s="45"/>
      <c r="K340" s="45"/>
      <c r="M340" s="23" t="s">
        <v>815</v>
      </c>
      <c r="N340" s="56"/>
      <c r="O340" s="56"/>
    </row>
    <row r="341" spans="1:15" ht="14.25">
      <c r="A341" s="21"/>
      <c r="B341" s="45"/>
      <c r="C341" s="186" t="s">
        <v>1110</v>
      </c>
      <c r="D341" s="45"/>
      <c r="E341" s="45"/>
      <c r="F341" s="45"/>
      <c r="G341" s="45"/>
      <c r="H341" s="45"/>
      <c r="I341" s="45"/>
      <c r="J341" s="45"/>
      <c r="K341" s="45"/>
      <c r="M341" s="23" t="s">
        <v>816</v>
      </c>
      <c r="N341" s="56"/>
      <c r="O341" s="56"/>
    </row>
    <row r="342" spans="1:15" ht="14.25">
      <c r="A342" s="21"/>
      <c r="B342" s="45"/>
      <c r="C342" s="186" t="s">
        <v>1111</v>
      </c>
      <c r="D342" s="45"/>
      <c r="E342" s="45"/>
      <c r="F342" s="45"/>
      <c r="G342" s="45"/>
      <c r="H342" s="45"/>
      <c r="I342" s="45"/>
      <c r="J342" s="45"/>
      <c r="K342" s="45"/>
      <c r="M342" s="23" t="s">
        <v>817</v>
      </c>
      <c r="N342" s="56"/>
      <c r="O342" s="56"/>
    </row>
    <row r="343" spans="1:15" ht="14.25">
      <c r="A343" s="21"/>
      <c r="B343" s="45"/>
      <c r="C343" s="186" t="s">
        <v>1112</v>
      </c>
      <c r="D343" s="45"/>
      <c r="E343" s="45"/>
      <c r="F343" s="45"/>
      <c r="G343" s="45"/>
      <c r="H343" s="45"/>
      <c r="I343" s="45"/>
      <c r="J343" s="45"/>
      <c r="K343" s="45"/>
      <c r="M343" s="23" t="s">
        <v>818</v>
      </c>
      <c r="N343" s="56"/>
      <c r="O343" s="56"/>
    </row>
    <row r="344" spans="1:15" ht="14.25">
      <c r="A344" s="21"/>
      <c r="B344" s="45"/>
      <c r="C344" s="186" t="s">
        <v>1113</v>
      </c>
      <c r="D344" s="45"/>
      <c r="E344" s="45"/>
      <c r="F344" s="45"/>
      <c r="G344" s="45"/>
      <c r="H344" s="45"/>
      <c r="I344" s="45"/>
      <c r="J344" s="45"/>
      <c r="K344" s="45"/>
      <c r="M344" s="23" t="s">
        <v>819</v>
      </c>
      <c r="N344" s="56"/>
      <c r="O344" s="56"/>
    </row>
    <row r="345" spans="1:15" ht="14.25">
      <c r="A345" s="21"/>
      <c r="B345" s="45"/>
      <c r="C345" s="186" t="s">
        <v>1114</v>
      </c>
      <c r="D345" s="45"/>
      <c r="E345" s="45"/>
      <c r="F345" s="45"/>
      <c r="G345" s="45"/>
      <c r="H345" s="45"/>
      <c r="I345" s="45"/>
      <c r="J345" s="45"/>
      <c r="K345" s="45"/>
      <c r="M345" s="23" t="s">
        <v>820</v>
      </c>
      <c r="N345" s="56"/>
      <c r="O345" s="56"/>
    </row>
    <row r="346" spans="1:15" ht="14.25">
      <c r="A346" s="21"/>
      <c r="B346" s="45"/>
      <c r="C346" s="186" t="s">
        <v>1115</v>
      </c>
      <c r="D346" s="45"/>
      <c r="E346" s="45"/>
      <c r="F346" s="45"/>
      <c r="G346" s="45"/>
      <c r="H346" s="45"/>
      <c r="I346" s="45"/>
      <c r="J346" s="45"/>
      <c r="K346" s="45"/>
      <c r="M346" s="23" t="s">
        <v>821</v>
      </c>
      <c r="N346" s="56"/>
      <c r="O346" s="56"/>
    </row>
    <row r="347" spans="1:15" ht="14.25">
      <c r="A347" s="21"/>
      <c r="B347" s="45"/>
      <c r="C347" s="186" t="s">
        <v>1116</v>
      </c>
      <c r="D347" s="45"/>
      <c r="E347" s="45"/>
      <c r="F347" s="45"/>
      <c r="G347" s="45"/>
      <c r="H347" s="45"/>
      <c r="I347" s="45"/>
      <c r="J347" s="45"/>
      <c r="K347" s="45"/>
      <c r="M347" s="23" t="s">
        <v>822</v>
      </c>
      <c r="N347" s="56"/>
      <c r="O347" s="56"/>
    </row>
    <row r="348" spans="1:15" ht="14.25">
      <c r="A348" s="21"/>
      <c r="B348" s="45"/>
      <c r="C348" s="187" t="s">
        <v>1117</v>
      </c>
      <c r="D348" s="45"/>
      <c r="E348" s="45"/>
      <c r="F348" s="45"/>
      <c r="G348" s="45"/>
      <c r="H348" s="45"/>
      <c r="I348" s="45"/>
      <c r="J348" s="45"/>
      <c r="K348" s="45"/>
      <c r="M348" s="23" t="s">
        <v>823</v>
      </c>
      <c r="N348" s="56"/>
      <c r="O348" s="56"/>
    </row>
    <row r="349" spans="1:15" ht="14.25">
      <c r="A349" s="21"/>
      <c r="B349" s="45"/>
      <c r="C349" s="186" t="s">
        <v>1118</v>
      </c>
      <c r="D349" s="45"/>
      <c r="E349" s="45"/>
      <c r="F349" s="45"/>
      <c r="G349" s="45"/>
      <c r="H349" s="45"/>
      <c r="I349" s="45"/>
      <c r="J349" s="45"/>
      <c r="K349" s="45"/>
      <c r="M349" s="23" t="s">
        <v>824</v>
      </c>
      <c r="N349" s="56"/>
      <c r="O349" s="56"/>
    </row>
    <row r="350" spans="1:15" ht="14.25">
      <c r="A350" s="21"/>
      <c r="B350" s="45"/>
      <c r="C350" s="186" t="s">
        <v>1119</v>
      </c>
      <c r="D350" s="45"/>
      <c r="E350" s="45"/>
      <c r="F350" s="45"/>
      <c r="G350" s="45"/>
      <c r="H350" s="45"/>
      <c r="I350" s="45"/>
      <c r="J350" s="45"/>
      <c r="K350" s="45"/>
      <c r="M350" s="23" t="s">
        <v>825</v>
      </c>
      <c r="N350" s="56"/>
      <c r="O350" s="56"/>
    </row>
    <row r="351" spans="1:15">
      <c r="B351" s="45"/>
      <c r="C351" s="186" t="s">
        <v>1120</v>
      </c>
      <c r="D351" s="45"/>
      <c r="E351" s="45"/>
      <c r="F351" s="45"/>
      <c r="G351" s="45"/>
      <c r="H351" s="45"/>
      <c r="I351" s="45"/>
      <c r="J351" s="45"/>
      <c r="K351" s="45"/>
      <c r="M351" s="23" t="s">
        <v>826</v>
      </c>
      <c r="N351" s="56"/>
      <c r="O351" s="56"/>
    </row>
    <row r="352" spans="1:15">
      <c r="B352" s="45"/>
      <c r="C352" s="186" t="s">
        <v>1121</v>
      </c>
      <c r="D352" s="45"/>
      <c r="E352" s="45"/>
      <c r="F352" s="45"/>
      <c r="G352" s="45"/>
      <c r="H352" s="45"/>
      <c r="I352" s="45"/>
      <c r="J352" s="45"/>
      <c r="K352" s="45"/>
      <c r="M352" s="23" t="s">
        <v>827</v>
      </c>
      <c r="N352" s="56"/>
      <c r="O352" s="56"/>
    </row>
    <row r="353" spans="1:15">
      <c r="B353" s="45"/>
      <c r="C353" s="187" t="s">
        <v>1122</v>
      </c>
      <c r="D353" s="45"/>
      <c r="E353" s="45"/>
      <c r="F353" s="45"/>
      <c r="G353" s="45"/>
      <c r="H353" s="45"/>
      <c r="I353" s="45"/>
      <c r="J353" s="45"/>
      <c r="K353" s="45"/>
      <c r="M353" s="23" t="s">
        <v>828</v>
      </c>
      <c r="N353" s="56"/>
      <c r="O353" s="56"/>
    </row>
    <row r="354" spans="1:15">
      <c r="B354" s="45"/>
      <c r="C354" s="186" t="s">
        <v>1123</v>
      </c>
      <c r="D354" s="45"/>
      <c r="E354" s="45"/>
      <c r="F354" s="45"/>
      <c r="G354" s="45"/>
      <c r="H354" s="45"/>
      <c r="I354" s="45"/>
      <c r="J354" s="45"/>
      <c r="K354" s="45"/>
      <c r="M354" s="23" t="s">
        <v>829</v>
      </c>
      <c r="N354" s="56"/>
      <c r="O354" s="56"/>
    </row>
    <row r="355" spans="1:15" ht="13.5">
      <c r="B355" s="45"/>
      <c r="C355" s="108" t="s">
        <v>458</v>
      </c>
      <c r="D355" s="45"/>
      <c r="E355" s="45"/>
      <c r="F355" s="45"/>
      <c r="G355" s="45"/>
      <c r="H355" s="45"/>
      <c r="I355" s="45"/>
      <c r="J355" s="45"/>
      <c r="K355" s="45"/>
      <c r="N355" s="66">
        <f>SUM(N336:N354)</f>
        <v>0</v>
      </c>
      <c r="O355" s="66">
        <f>SUM(O336:O354)</f>
        <v>0</v>
      </c>
    </row>
    <row r="356" spans="1:15" ht="14.25">
      <c r="A356" s="21"/>
      <c r="B356" s="23"/>
      <c r="C356" s="183"/>
      <c r="D356" s="45"/>
      <c r="E356" s="45"/>
      <c r="F356" s="45"/>
      <c r="G356" s="45"/>
      <c r="H356" s="45"/>
      <c r="I356" s="45"/>
      <c r="J356" s="45"/>
      <c r="K356" s="45"/>
      <c r="N356" s="185"/>
      <c r="O356" s="185"/>
    </row>
    <row r="357" spans="1:15" ht="14.25">
      <c r="A357" s="23" t="s">
        <v>1296</v>
      </c>
      <c r="B357" s="301" t="s">
        <v>1186</v>
      </c>
      <c r="C357" s="225"/>
      <c r="D357" s="225"/>
      <c r="E357" s="225"/>
      <c r="F357" s="225"/>
      <c r="G357" s="225"/>
      <c r="H357" s="225"/>
      <c r="I357" s="225"/>
      <c r="J357" s="225"/>
      <c r="K357" s="45"/>
      <c r="M357" s="122"/>
      <c r="N357" s="262" t="s">
        <v>3</v>
      </c>
      <c r="O357" s="262" t="s">
        <v>4</v>
      </c>
    </row>
    <row r="358" spans="1:15" ht="14.25">
      <c r="A358" s="21"/>
      <c r="B358" s="225"/>
      <c r="C358" s="225"/>
      <c r="D358" s="225"/>
      <c r="E358" s="225"/>
      <c r="F358" s="225"/>
      <c r="G358" s="225"/>
      <c r="H358" s="225"/>
      <c r="I358" s="225"/>
      <c r="J358" s="225"/>
      <c r="K358" s="45"/>
      <c r="N358" s="263"/>
      <c r="O358" s="263"/>
    </row>
    <row r="359" spans="1:15" ht="14.25">
      <c r="A359" s="21"/>
      <c r="B359" s="45"/>
      <c r="C359" s="187" t="s">
        <v>1146</v>
      </c>
      <c r="D359" s="45"/>
      <c r="E359" s="45"/>
      <c r="F359" s="45"/>
      <c r="G359" s="45"/>
      <c r="H359" s="45"/>
      <c r="I359" s="45"/>
      <c r="J359" s="45"/>
      <c r="K359" s="45"/>
      <c r="M359" s="23" t="s">
        <v>830</v>
      </c>
      <c r="N359" s="56"/>
      <c r="O359" s="56"/>
    </row>
    <row r="360" spans="1:15" ht="14.25">
      <c r="A360" s="21"/>
      <c r="B360" s="45"/>
      <c r="C360" s="187" t="s">
        <v>1188</v>
      </c>
      <c r="D360" s="45"/>
      <c r="E360" s="45"/>
      <c r="F360" s="45"/>
      <c r="G360" s="45"/>
      <c r="H360" s="45"/>
      <c r="I360" s="45"/>
      <c r="J360" s="45"/>
      <c r="K360" s="45"/>
      <c r="M360" s="23" t="s">
        <v>831</v>
      </c>
      <c r="N360" s="56"/>
      <c r="O360" s="56"/>
    </row>
    <row r="361" spans="1:15" ht="14.25">
      <c r="A361" s="21"/>
      <c r="B361" s="45"/>
      <c r="C361" s="187" t="s">
        <v>1148</v>
      </c>
      <c r="D361" s="45"/>
      <c r="E361" s="45"/>
      <c r="F361" s="45"/>
      <c r="G361" s="45"/>
      <c r="H361" s="45"/>
      <c r="I361" s="45"/>
      <c r="J361" s="45"/>
      <c r="K361" s="45"/>
      <c r="M361" s="23" t="s">
        <v>832</v>
      </c>
      <c r="N361" s="56"/>
      <c r="O361" s="56"/>
    </row>
    <row r="362" spans="1:15" ht="14.25">
      <c r="A362" s="21"/>
      <c r="B362" s="45"/>
      <c r="C362" s="187" t="s">
        <v>1149</v>
      </c>
      <c r="D362" s="45"/>
      <c r="E362" s="45"/>
      <c r="F362" s="45"/>
      <c r="G362" s="45"/>
      <c r="H362" s="45"/>
      <c r="I362" s="45"/>
      <c r="J362" s="45"/>
      <c r="K362" s="45"/>
      <c r="M362" s="23" t="s">
        <v>833</v>
      </c>
      <c r="N362" s="56"/>
      <c r="O362" s="56"/>
    </row>
    <row r="363" spans="1:15" ht="14.25">
      <c r="A363" s="21"/>
      <c r="B363" s="45"/>
      <c r="C363" s="188" t="s">
        <v>1150</v>
      </c>
      <c r="D363" s="45"/>
      <c r="E363" s="45"/>
      <c r="F363" s="45"/>
      <c r="G363" s="45"/>
      <c r="H363" s="45"/>
      <c r="I363" s="45"/>
      <c r="J363" s="45"/>
      <c r="K363" s="45"/>
      <c r="M363" s="23" t="s">
        <v>834</v>
      </c>
      <c r="N363" s="56"/>
      <c r="O363" s="56"/>
    </row>
    <row r="364" spans="1:15" ht="14.25">
      <c r="A364" s="21"/>
      <c r="B364" s="45"/>
      <c r="C364" s="187" t="s">
        <v>1151</v>
      </c>
      <c r="D364" s="45"/>
      <c r="E364" s="45"/>
      <c r="F364" s="45"/>
      <c r="G364" s="45"/>
      <c r="H364" s="45"/>
      <c r="I364" s="45"/>
      <c r="J364" s="45"/>
      <c r="K364" s="45"/>
      <c r="M364" s="23" t="s">
        <v>835</v>
      </c>
      <c r="N364" s="56"/>
      <c r="O364" s="56"/>
    </row>
    <row r="365" spans="1:15" ht="14.25">
      <c r="A365" s="21"/>
      <c r="B365" s="45"/>
      <c r="C365" s="187" t="s">
        <v>1152</v>
      </c>
      <c r="D365" s="45"/>
      <c r="E365" s="45"/>
      <c r="F365" s="45"/>
      <c r="G365" s="45"/>
      <c r="H365" s="45"/>
      <c r="I365" s="45"/>
      <c r="J365" s="45"/>
      <c r="K365" s="45"/>
      <c r="M365" s="23" t="s">
        <v>836</v>
      </c>
      <c r="N365" s="56"/>
      <c r="O365" s="56"/>
    </row>
    <row r="366" spans="1:15" ht="14.25">
      <c r="A366" s="21"/>
      <c r="B366" s="45"/>
      <c r="C366" s="187" t="s">
        <v>1153</v>
      </c>
      <c r="D366" s="45"/>
      <c r="E366" s="45"/>
      <c r="F366" s="45"/>
      <c r="G366" s="45"/>
      <c r="H366" s="45"/>
      <c r="I366" s="45"/>
      <c r="J366" s="45"/>
      <c r="K366" s="45"/>
      <c r="M366" s="23" t="s">
        <v>837</v>
      </c>
      <c r="N366" s="56"/>
      <c r="O366" s="56"/>
    </row>
    <row r="367" spans="1:15" ht="14.25">
      <c r="A367" s="21"/>
      <c r="B367" s="45"/>
      <c r="C367" s="187" t="s">
        <v>1154</v>
      </c>
      <c r="D367" s="45"/>
      <c r="E367" s="45"/>
      <c r="F367" s="45"/>
      <c r="G367" s="45"/>
      <c r="H367" s="45"/>
      <c r="I367" s="45"/>
      <c r="J367" s="45"/>
      <c r="K367" s="45"/>
      <c r="M367" s="23" t="s">
        <v>838</v>
      </c>
      <c r="N367" s="56"/>
      <c r="O367" s="56"/>
    </row>
    <row r="368" spans="1:15" ht="14.25">
      <c r="A368" s="21"/>
      <c r="B368" s="45"/>
      <c r="C368" s="187" t="s">
        <v>1155</v>
      </c>
      <c r="D368" s="45"/>
      <c r="E368" s="45"/>
      <c r="F368" s="45"/>
      <c r="G368" s="45"/>
      <c r="H368" s="45"/>
      <c r="I368" s="45"/>
      <c r="J368" s="45"/>
      <c r="K368" s="45"/>
      <c r="M368" s="23" t="s">
        <v>839</v>
      </c>
      <c r="N368" s="56"/>
      <c r="O368" s="56"/>
    </row>
    <row r="369" spans="1:15" ht="14.25">
      <c r="A369" s="21"/>
      <c r="B369" s="45"/>
      <c r="C369" s="187" t="s">
        <v>1156</v>
      </c>
      <c r="D369" s="45"/>
      <c r="E369" s="45"/>
      <c r="F369" s="45"/>
      <c r="G369" s="45"/>
      <c r="H369" s="45"/>
      <c r="I369" s="45"/>
      <c r="J369" s="45"/>
      <c r="K369" s="45"/>
      <c r="M369" s="23" t="s">
        <v>840</v>
      </c>
      <c r="N369" s="56"/>
      <c r="O369" s="56"/>
    </row>
    <row r="370" spans="1:15" ht="14.25">
      <c r="A370" s="21"/>
      <c r="B370" s="45"/>
      <c r="C370" s="187" t="s">
        <v>1157</v>
      </c>
      <c r="D370" s="45"/>
      <c r="E370" s="45"/>
      <c r="F370" s="45"/>
      <c r="G370" s="45"/>
      <c r="H370" s="45"/>
      <c r="I370" s="45"/>
      <c r="J370" s="45"/>
      <c r="K370" s="45"/>
      <c r="M370" s="23" t="s">
        <v>841</v>
      </c>
      <c r="N370" s="56"/>
      <c r="O370" s="56"/>
    </row>
    <row r="371" spans="1:15" ht="14.25">
      <c r="A371" s="21"/>
      <c r="B371" s="45"/>
      <c r="C371" s="187" t="s">
        <v>1158</v>
      </c>
      <c r="D371" s="45"/>
      <c r="E371" s="45"/>
      <c r="F371" s="45"/>
      <c r="G371" s="45"/>
      <c r="H371" s="45"/>
      <c r="I371" s="45"/>
      <c r="J371" s="45"/>
      <c r="K371" s="45"/>
      <c r="M371" s="23" t="s">
        <v>842</v>
      </c>
      <c r="N371" s="56"/>
      <c r="O371" s="56"/>
    </row>
    <row r="372" spans="1:15" ht="14.25">
      <c r="A372" s="21"/>
      <c r="B372" s="45"/>
      <c r="C372" s="187" t="s">
        <v>1159</v>
      </c>
      <c r="D372" s="45"/>
      <c r="E372" s="45"/>
      <c r="F372" s="45"/>
      <c r="G372" s="45"/>
      <c r="H372" s="45"/>
      <c r="I372" s="45"/>
      <c r="J372" s="45"/>
      <c r="K372" s="45"/>
      <c r="M372" s="23" t="s">
        <v>843</v>
      </c>
      <c r="N372" s="56"/>
      <c r="O372" s="56"/>
    </row>
    <row r="373" spans="1:15" ht="14.25">
      <c r="A373" s="21"/>
      <c r="B373" s="45"/>
      <c r="C373" s="187" t="s">
        <v>1160</v>
      </c>
      <c r="D373" s="45"/>
      <c r="E373" s="45"/>
      <c r="F373" s="45"/>
      <c r="G373" s="45"/>
      <c r="H373" s="45"/>
      <c r="I373" s="45"/>
      <c r="J373" s="45"/>
      <c r="K373" s="45"/>
      <c r="M373" s="23" t="s">
        <v>844</v>
      </c>
      <c r="N373" s="56"/>
      <c r="O373" s="56"/>
    </row>
    <row r="374" spans="1:15">
      <c r="B374" s="45"/>
      <c r="C374" s="187" t="s">
        <v>1161</v>
      </c>
      <c r="D374" s="45"/>
      <c r="E374" s="45"/>
      <c r="F374" s="45"/>
      <c r="G374" s="45"/>
      <c r="H374" s="45"/>
      <c r="I374" s="45"/>
      <c r="J374" s="45"/>
      <c r="K374" s="45"/>
      <c r="M374" s="23" t="s">
        <v>845</v>
      </c>
      <c r="N374" s="56"/>
      <c r="O374" s="56"/>
    </row>
    <row r="375" spans="1:15">
      <c r="B375" s="45"/>
      <c r="C375" s="187" t="s">
        <v>1162</v>
      </c>
      <c r="D375" s="45"/>
      <c r="E375" s="45"/>
      <c r="F375" s="45"/>
      <c r="G375" s="45"/>
      <c r="H375" s="45"/>
      <c r="I375" s="45"/>
      <c r="J375" s="45"/>
      <c r="K375" s="45"/>
      <c r="M375" s="23" t="s">
        <v>846</v>
      </c>
      <c r="N375" s="56"/>
      <c r="O375" s="56"/>
    </row>
    <row r="376" spans="1:15">
      <c r="B376" s="45"/>
      <c r="C376" s="187" t="s">
        <v>1163</v>
      </c>
      <c r="D376" s="45"/>
      <c r="E376" s="45"/>
      <c r="F376" s="45"/>
      <c r="G376" s="45"/>
      <c r="H376" s="45"/>
      <c r="I376" s="45"/>
      <c r="J376" s="45"/>
      <c r="K376" s="45"/>
      <c r="M376" s="23" t="s">
        <v>847</v>
      </c>
      <c r="N376" s="56"/>
      <c r="O376" s="56"/>
    </row>
    <row r="377" spans="1:15">
      <c r="B377" s="45"/>
      <c r="C377" s="186" t="s">
        <v>1164</v>
      </c>
      <c r="D377" s="45"/>
      <c r="E377" s="45"/>
      <c r="F377" s="45"/>
      <c r="G377" s="45"/>
      <c r="H377" s="45"/>
      <c r="I377" s="45"/>
      <c r="J377" s="45"/>
      <c r="K377" s="45"/>
      <c r="M377" s="23" t="s">
        <v>848</v>
      </c>
      <c r="N377" s="56"/>
      <c r="O377" s="56"/>
    </row>
    <row r="378" spans="1:15">
      <c r="B378" s="45"/>
      <c r="C378" s="187" t="s">
        <v>1165</v>
      </c>
      <c r="D378" s="45"/>
      <c r="E378" s="45"/>
      <c r="F378" s="45"/>
      <c r="G378" s="45"/>
      <c r="H378" s="45"/>
      <c r="I378" s="45"/>
      <c r="J378" s="45"/>
      <c r="K378" s="45"/>
      <c r="M378" s="23" t="s">
        <v>849</v>
      </c>
      <c r="N378" s="56"/>
      <c r="O378" s="56"/>
    </row>
    <row r="379" spans="1:15" ht="13.5">
      <c r="B379" s="45"/>
      <c r="C379" s="108" t="s">
        <v>458</v>
      </c>
      <c r="D379" s="45"/>
      <c r="E379" s="45"/>
      <c r="F379" s="45"/>
      <c r="G379" s="45"/>
      <c r="H379" s="45"/>
      <c r="I379" s="45"/>
      <c r="J379" s="45"/>
      <c r="K379" s="45"/>
      <c r="N379" s="66">
        <f>SUM(N359:N378)</f>
        <v>0</v>
      </c>
      <c r="O379" s="66">
        <f>SUM(O359:O378)</f>
        <v>0</v>
      </c>
    </row>
    <row r="380" spans="1:15" ht="14.25">
      <c r="A380" s="21"/>
      <c r="B380" s="23"/>
      <c r="C380" s="183"/>
      <c r="D380" s="45"/>
      <c r="E380" s="45"/>
      <c r="F380" s="45"/>
      <c r="G380" s="45"/>
      <c r="H380" s="45"/>
      <c r="I380" s="45"/>
      <c r="J380" s="45"/>
      <c r="K380" s="45"/>
      <c r="N380" s="185"/>
      <c r="O380" s="185"/>
    </row>
    <row r="381" spans="1:15" ht="14.25">
      <c r="A381" s="23" t="s">
        <v>1297</v>
      </c>
      <c r="B381" s="301" t="s">
        <v>1189</v>
      </c>
      <c r="C381" s="225"/>
      <c r="D381" s="225"/>
      <c r="E381" s="225"/>
      <c r="F381" s="225"/>
      <c r="G381" s="225"/>
      <c r="H381" s="225"/>
      <c r="I381" s="225"/>
      <c r="J381" s="225"/>
      <c r="K381" s="45"/>
      <c r="M381" s="122"/>
      <c r="N381" s="262" t="s">
        <v>3</v>
      </c>
      <c r="O381" s="262" t="s">
        <v>4</v>
      </c>
    </row>
    <row r="382" spans="1:15" ht="14.25">
      <c r="A382" s="21"/>
      <c r="B382" s="225"/>
      <c r="C382" s="225"/>
      <c r="D382" s="225"/>
      <c r="E382" s="225"/>
      <c r="F382" s="225"/>
      <c r="G382" s="225"/>
      <c r="H382" s="225"/>
      <c r="I382" s="225"/>
      <c r="J382" s="225"/>
      <c r="K382" s="45"/>
      <c r="N382" s="263"/>
      <c r="O382" s="263"/>
    </row>
    <row r="383" spans="1:15" ht="14.25">
      <c r="A383" s="21"/>
      <c r="B383" s="45"/>
      <c r="C383" s="187" t="s">
        <v>1171</v>
      </c>
      <c r="D383" s="45"/>
      <c r="E383" s="45"/>
      <c r="F383" s="45"/>
      <c r="G383" s="45"/>
      <c r="H383" s="45"/>
      <c r="I383" s="45"/>
      <c r="J383" s="45"/>
      <c r="K383" s="45"/>
      <c r="M383" s="23" t="s">
        <v>850</v>
      </c>
      <c r="N383" s="56"/>
      <c r="O383" s="56"/>
    </row>
    <row r="384" spans="1:15" ht="14.25">
      <c r="A384" s="21"/>
      <c r="B384" s="45"/>
      <c r="C384" s="187" t="s">
        <v>1172</v>
      </c>
      <c r="D384" s="45"/>
      <c r="E384" s="45"/>
      <c r="F384" s="45"/>
      <c r="G384" s="45"/>
      <c r="H384" s="45"/>
      <c r="I384" s="45"/>
      <c r="J384" s="45"/>
      <c r="K384" s="45"/>
      <c r="M384" s="23" t="s">
        <v>851</v>
      </c>
      <c r="N384" s="56"/>
      <c r="O384" s="56"/>
    </row>
    <row r="385" spans="1:15" ht="14.25">
      <c r="A385" s="21"/>
      <c r="B385" s="45"/>
      <c r="C385" s="187" t="s">
        <v>1173</v>
      </c>
      <c r="D385" s="45"/>
      <c r="E385" s="45"/>
      <c r="F385" s="45"/>
      <c r="G385" s="45"/>
      <c r="H385" s="45"/>
      <c r="I385" s="45"/>
      <c r="J385" s="45"/>
      <c r="K385" s="45"/>
      <c r="M385" s="23" t="s">
        <v>852</v>
      </c>
      <c r="N385" s="56"/>
      <c r="O385" s="56"/>
    </row>
    <row r="386" spans="1:15" ht="14.25">
      <c r="A386" s="21"/>
      <c r="B386" s="45"/>
      <c r="C386" s="187" t="s">
        <v>1174</v>
      </c>
      <c r="D386" s="45"/>
      <c r="E386" s="45"/>
      <c r="F386" s="45"/>
      <c r="G386" s="45"/>
      <c r="H386" s="45"/>
      <c r="I386" s="45"/>
      <c r="J386" s="45"/>
      <c r="K386" s="45"/>
      <c r="M386" s="23" t="s">
        <v>853</v>
      </c>
      <c r="N386" s="56"/>
      <c r="O386" s="56"/>
    </row>
    <row r="387" spans="1:15" ht="14.25">
      <c r="A387" s="21"/>
      <c r="B387" s="45"/>
      <c r="C387" s="187" t="s">
        <v>1175</v>
      </c>
      <c r="D387" s="45"/>
      <c r="E387" s="45"/>
      <c r="F387" s="45"/>
      <c r="G387" s="45"/>
      <c r="H387" s="45"/>
      <c r="I387" s="45"/>
      <c r="J387" s="45"/>
      <c r="K387" s="45"/>
      <c r="M387" s="23" t="s">
        <v>854</v>
      </c>
      <c r="N387" s="56"/>
      <c r="O387" s="56"/>
    </row>
    <row r="388" spans="1:15" ht="14.25">
      <c r="A388" s="21"/>
      <c r="B388" s="45"/>
      <c r="C388" s="187" t="s">
        <v>1176</v>
      </c>
      <c r="D388" s="45"/>
      <c r="E388" s="45"/>
      <c r="F388" s="45"/>
      <c r="G388" s="45"/>
      <c r="H388" s="45"/>
      <c r="I388" s="45"/>
      <c r="J388" s="45"/>
      <c r="K388" s="45"/>
      <c r="M388" s="23" t="s">
        <v>855</v>
      </c>
      <c r="N388" s="56"/>
      <c r="O388" s="56"/>
    </row>
    <row r="389" spans="1:15" ht="14.25">
      <c r="A389" s="21"/>
      <c r="B389" s="45"/>
      <c r="C389" s="187" t="s">
        <v>1177</v>
      </c>
      <c r="D389" s="45"/>
      <c r="E389" s="45"/>
      <c r="F389" s="45"/>
      <c r="G389" s="45"/>
      <c r="H389" s="45"/>
      <c r="I389" s="45"/>
      <c r="J389" s="45"/>
      <c r="K389" s="45"/>
      <c r="M389" s="23" t="s">
        <v>856</v>
      </c>
      <c r="N389" s="56"/>
      <c r="O389" s="56"/>
    </row>
    <row r="390" spans="1:15" ht="14.25">
      <c r="A390" s="21"/>
      <c r="B390" s="45"/>
      <c r="C390" s="187" t="s">
        <v>1178</v>
      </c>
      <c r="D390" s="45"/>
      <c r="E390" s="45"/>
      <c r="F390" s="45"/>
      <c r="G390" s="45"/>
      <c r="H390" s="45"/>
      <c r="I390" s="45"/>
      <c r="J390" s="45"/>
      <c r="K390" s="45"/>
      <c r="M390" s="23" t="s">
        <v>857</v>
      </c>
      <c r="N390" s="56"/>
      <c r="O390" s="56"/>
    </row>
    <row r="391" spans="1:15" ht="14.25">
      <c r="A391" s="21"/>
      <c r="B391" s="45"/>
      <c r="C391" s="187" t="s">
        <v>1179</v>
      </c>
      <c r="D391" s="45"/>
      <c r="E391" s="45"/>
      <c r="F391" s="45"/>
      <c r="G391" s="45"/>
      <c r="H391" s="45"/>
      <c r="I391" s="45"/>
      <c r="J391" s="45"/>
      <c r="K391" s="45"/>
      <c r="M391" s="23" t="s">
        <v>858</v>
      </c>
      <c r="N391" s="56"/>
      <c r="O391" s="56"/>
    </row>
    <row r="392" spans="1:15" ht="14.25">
      <c r="A392" s="21"/>
      <c r="B392" s="45"/>
      <c r="C392" s="187" t="s">
        <v>1180</v>
      </c>
      <c r="D392" s="45"/>
      <c r="E392" s="45"/>
      <c r="F392" s="45"/>
      <c r="G392" s="45"/>
      <c r="H392" s="45"/>
      <c r="I392" s="45"/>
      <c r="J392" s="45"/>
      <c r="K392" s="45"/>
      <c r="M392" s="23" t="s">
        <v>859</v>
      </c>
      <c r="N392" s="56"/>
      <c r="O392" s="56"/>
    </row>
    <row r="393" spans="1:15" ht="14.25">
      <c r="A393" s="21"/>
      <c r="B393" s="45"/>
      <c r="C393" s="187" t="s">
        <v>1181</v>
      </c>
      <c r="D393" s="45"/>
      <c r="E393" s="45"/>
      <c r="F393" s="45"/>
      <c r="G393" s="45"/>
      <c r="H393" s="45"/>
      <c r="I393" s="45"/>
      <c r="J393" s="45"/>
      <c r="K393" s="45"/>
      <c r="M393" s="23" t="s">
        <v>860</v>
      </c>
      <c r="N393" s="56"/>
      <c r="O393" s="56"/>
    </row>
    <row r="394" spans="1:15" ht="14.25">
      <c r="A394" s="21"/>
      <c r="B394" s="45"/>
      <c r="C394" s="187" t="s">
        <v>1182</v>
      </c>
      <c r="D394" s="45"/>
      <c r="E394" s="45"/>
      <c r="F394" s="45"/>
      <c r="G394" s="45"/>
      <c r="H394" s="45"/>
      <c r="I394" s="45"/>
      <c r="J394" s="45"/>
      <c r="K394" s="45"/>
      <c r="M394" s="23" t="s">
        <v>861</v>
      </c>
      <c r="N394" s="56"/>
      <c r="O394" s="56"/>
    </row>
    <row r="395" spans="1:15" ht="14.25">
      <c r="A395" s="21"/>
      <c r="B395" s="45"/>
      <c r="C395" s="187" t="s">
        <v>1183</v>
      </c>
      <c r="D395" s="45"/>
      <c r="E395" s="45"/>
      <c r="F395" s="45"/>
      <c r="G395" s="45"/>
      <c r="H395" s="45"/>
      <c r="I395" s="45"/>
      <c r="J395" s="45"/>
      <c r="K395" s="45"/>
      <c r="M395" s="23" t="s">
        <v>862</v>
      </c>
      <c r="N395" s="56"/>
      <c r="O395" s="56"/>
    </row>
    <row r="396" spans="1:15" ht="13.5">
      <c r="B396" s="45"/>
      <c r="C396" s="108" t="s">
        <v>458</v>
      </c>
      <c r="D396" s="45"/>
      <c r="E396" s="45"/>
      <c r="F396" s="45"/>
      <c r="G396" s="45"/>
      <c r="H396" s="45"/>
      <c r="I396" s="45"/>
      <c r="J396" s="45"/>
      <c r="K396" s="45"/>
      <c r="N396" s="66">
        <f>SUM(N383:N395)</f>
        <v>0</v>
      </c>
      <c r="O396" s="66">
        <f>SUM(O383:O395)</f>
        <v>0</v>
      </c>
    </row>
    <row r="397" spans="1:15" ht="13.5" customHeight="1"/>
    <row r="398" spans="1:15" ht="14.25">
      <c r="A398" s="21" t="s">
        <v>480</v>
      </c>
      <c r="B398" s="184" t="s">
        <v>1190</v>
      </c>
      <c r="C398" s="45"/>
      <c r="D398" s="45"/>
      <c r="E398" s="45"/>
      <c r="F398" s="45"/>
      <c r="G398" s="45"/>
      <c r="H398" s="45"/>
      <c r="I398" s="45"/>
      <c r="J398" s="45"/>
      <c r="K398" s="45"/>
      <c r="M398" s="122"/>
      <c r="N398" s="262" t="s">
        <v>3</v>
      </c>
      <c r="O398" s="262" t="s">
        <v>4</v>
      </c>
    </row>
    <row r="399" spans="1:15" ht="14.25">
      <c r="A399" s="23" t="s">
        <v>1124</v>
      </c>
      <c r="B399" s="183" t="s">
        <v>1102</v>
      </c>
      <c r="C399" s="45"/>
      <c r="D399" s="45"/>
      <c r="E399" s="45"/>
      <c r="F399" s="45"/>
      <c r="G399" s="45"/>
      <c r="H399" s="45"/>
      <c r="I399" s="45"/>
      <c r="J399" s="45"/>
      <c r="K399" s="45"/>
      <c r="N399" s="263"/>
      <c r="O399" s="263"/>
    </row>
    <row r="400" spans="1:15" ht="12.75" customHeight="1">
      <c r="A400" s="182"/>
      <c r="B400" s="259" t="s">
        <v>1191</v>
      </c>
      <c r="C400" s="156" t="s">
        <v>1192</v>
      </c>
      <c r="D400" s="156"/>
      <c r="E400" s="156"/>
      <c r="F400" s="156"/>
      <c r="G400" s="45"/>
      <c r="H400" s="45"/>
      <c r="I400" s="45"/>
      <c r="J400" s="45"/>
      <c r="K400" s="45"/>
      <c r="M400" s="23" t="s">
        <v>1126</v>
      </c>
      <c r="N400" s="56"/>
      <c r="O400" s="56"/>
    </row>
    <row r="401" spans="1:16" ht="12.75" customHeight="1">
      <c r="A401" s="182"/>
      <c r="B401" s="230"/>
      <c r="C401" s="156" t="s">
        <v>1193</v>
      </c>
      <c r="D401" s="156"/>
      <c r="E401" s="156"/>
      <c r="F401" s="156"/>
      <c r="G401" s="45"/>
      <c r="H401" s="45"/>
      <c r="I401" s="45"/>
      <c r="J401" s="45"/>
      <c r="K401" s="45"/>
      <c r="M401" s="23" t="s">
        <v>1127</v>
      </c>
      <c r="N401" s="56"/>
      <c r="O401" s="56"/>
    </row>
    <row r="402" spans="1:16" ht="12.75" customHeight="1">
      <c r="A402" s="182"/>
      <c r="B402" s="45"/>
      <c r="C402" s="156" t="s">
        <v>1194</v>
      </c>
      <c r="D402" s="156"/>
      <c r="E402" s="156"/>
      <c r="F402" s="156"/>
      <c r="G402" s="45"/>
      <c r="H402" s="45"/>
      <c r="I402" s="45"/>
      <c r="J402" s="45"/>
      <c r="K402" s="45"/>
      <c r="M402" s="23" t="s">
        <v>1128</v>
      </c>
      <c r="N402" s="56"/>
      <c r="O402" s="56"/>
    </row>
    <row r="403" spans="1:16" ht="12.75" customHeight="1">
      <c r="A403" s="182"/>
      <c r="B403" s="45"/>
      <c r="C403" s="156" t="s">
        <v>1195</v>
      </c>
      <c r="D403" s="156"/>
      <c r="E403" s="156"/>
      <c r="F403" s="156"/>
      <c r="G403" s="45"/>
      <c r="H403" s="45"/>
      <c r="I403" s="45"/>
      <c r="J403" s="45"/>
      <c r="K403" s="45"/>
      <c r="M403" s="23" t="s">
        <v>1129</v>
      </c>
      <c r="N403" s="56"/>
      <c r="O403" s="56"/>
    </row>
    <row r="404" spans="1:16" ht="12.75" customHeight="1">
      <c r="A404" s="182"/>
      <c r="B404" s="45"/>
      <c r="C404" s="156" t="s">
        <v>1196</v>
      </c>
      <c r="D404" s="156"/>
      <c r="E404" s="156"/>
      <c r="F404" s="156"/>
      <c r="G404" s="45"/>
      <c r="H404" s="45"/>
      <c r="I404" s="45"/>
      <c r="J404" s="45"/>
      <c r="K404" s="45"/>
      <c r="M404" s="23" t="s">
        <v>1130</v>
      </c>
      <c r="N404" s="56"/>
      <c r="O404" s="56"/>
    </row>
    <row r="405" spans="1:16" ht="12.75" customHeight="1">
      <c r="A405" s="182"/>
      <c r="B405" s="45"/>
      <c r="C405" s="156" t="s">
        <v>1197</v>
      </c>
      <c r="D405" s="156"/>
      <c r="E405" s="156"/>
      <c r="F405" s="156"/>
      <c r="G405" s="45"/>
      <c r="H405" s="45"/>
      <c r="I405" s="45"/>
      <c r="J405" s="45"/>
      <c r="K405" s="45"/>
      <c r="M405" s="23" t="s">
        <v>1131</v>
      </c>
      <c r="N405" s="56"/>
      <c r="O405" s="56"/>
    </row>
    <row r="406" spans="1:16" ht="12.75" customHeight="1">
      <c r="A406" s="182"/>
      <c r="B406" s="45"/>
      <c r="C406" s="156" t="s">
        <v>458</v>
      </c>
      <c r="D406" s="156"/>
      <c r="E406" s="156"/>
      <c r="F406" s="156"/>
      <c r="G406" s="45"/>
      <c r="H406" s="45"/>
      <c r="I406" s="45"/>
      <c r="J406" s="45"/>
      <c r="K406" s="45"/>
      <c r="M406" s="23"/>
      <c r="N406" s="66">
        <f>SUM(N400:N405)</f>
        <v>0</v>
      </c>
      <c r="O406" s="66">
        <f>SUM(O400:O405)</f>
        <v>0</v>
      </c>
    </row>
    <row r="407" spans="1:16" ht="12.75" customHeight="1">
      <c r="B407" s="182"/>
      <c r="C407" s="45"/>
      <c r="D407" s="45"/>
      <c r="E407" s="156"/>
      <c r="F407" s="156"/>
      <c r="G407" s="156"/>
      <c r="H407" s="45"/>
      <c r="I407" s="45"/>
      <c r="J407" s="45"/>
      <c r="K407" s="45"/>
      <c r="M407" s="23"/>
      <c r="N407" s="45"/>
      <c r="P407" s="23"/>
    </row>
    <row r="408" spans="1:16" ht="12.75" customHeight="1">
      <c r="A408" s="23" t="s">
        <v>1125</v>
      </c>
      <c r="B408" s="259" t="s">
        <v>1298</v>
      </c>
      <c r="C408" s="156" t="s">
        <v>1198</v>
      </c>
      <c r="D408" s="156"/>
      <c r="E408" s="156"/>
      <c r="F408" s="156"/>
      <c r="G408" s="156"/>
      <c r="H408" s="45"/>
      <c r="I408" s="45"/>
      <c r="J408" s="45"/>
      <c r="K408" s="45"/>
      <c r="M408" s="23" t="s">
        <v>1133</v>
      </c>
      <c r="N408" s="56"/>
      <c r="O408" s="56"/>
    </row>
    <row r="409" spans="1:16" ht="12.75" customHeight="1">
      <c r="A409" s="23"/>
      <c r="B409" s="259"/>
      <c r="C409" s="156" t="s">
        <v>1199</v>
      </c>
      <c r="D409" s="156"/>
      <c r="E409" s="156"/>
      <c r="F409" s="156"/>
      <c r="G409" s="156"/>
      <c r="H409" s="45"/>
      <c r="I409" s="45"/>
      <c r="J409" s="45"/>
      <c r="K409" s="45"/>
      <c r="M409" s="23" t="s">
        <v>1134</v>
      </c>
      <c r="N409" s="56"/>
      <c r="O409" s="56"/>
    </row>
    <row r="410" spans="1:16" ht="12.75" customHeight="1">
      <c r="A410" s="23"/>
      <c r="B410" s="182"/>
      <c r="C410" s="156" t="s">
        <v>1200</v>
      </c>
      <c r="D410" s="156"/>
      <c r="E410" s="156"/>
      <c r="F410" s="156"/>
      <c r="G410" s="156"/>
      <c r="H410" s="45"/>
      <c r="I410" s="45"/>
      <c r="J410" s="45"/>
      <c r="K410" s="45"/>
      <c r="M410" s="23" t="s">
        <v>1135</v>
      </c>
      <c r="N410" s="56"/>
      <c r="O410" s="56"/>
    </row>
    <row r="411" spans="1:16" ht="12.75" customHeight="1">
      <c r="A411" s="23"/>
      <c r="B411" s="182"/>
      <c r="C411" s="156" t="s">
        <v>1201</v>
      </c>
      <c r="D411" s="156"/>
      <c r="E411" s="156"/>
      <c r="F411" s="156"/>
      <c r="G411" s="156"/>
      <c r="H411" s="45"/>
      <c r="I411" s="45"/>
      <c r="J411" s="45"/>
      <c r="K411" s="45"/>
      <c r="M411" s="23" t="s">
        <v>1136</v>
      </c>
      <c r="N411" s="56"/>
      <c r="O411" s="56"/>
    </row>
    <row r="412" spans="1:16" ht="12.75" customHeight="1">
      <c r="A412" s="23"/>
      <c r="B412" s="182"/>
      <c r="C412" s="156" t="s">
        <v>1202</v>
      </c>
      <c r="D412" s="156"/>
      <c r="E412" s="156"/>
      <c r="F412" s="156"/>
      <c r="G412" s="156"/>
      <c r="H412" s="45"/>
      <c r="I412" s="45"/>
      <c r="J412" s="45"/>
      <c r="K412" s="45"/>
      <c r="M412" s="23" t="s">
        <v>1137</v>
      </c>
      <c r="N412" s="56"/>
      <c r="O412" s="56"/>
    </row>
    <row r="413" spans="1:16" ht="12.75" customHeight="1">
      <c r="A413" s="45"/>
      <c r="B413" s="45"/>
      <c r="C413" s="156" t="s">
        <v>458</v>
      </c>
      <c r="D413" s="156"/>
      <c r="E413" s="156"/>
      <c r="F413" s="156"/>
      <c r="G413" s="156"/>
      <c r="H413" s="45"/>
      <c r="I413" s="45"/>
      <c r="J413" s="45"/>
      <c r="K413" s="45"/>
      <c r="M413" s="23"/>
      <c r="N413" s="66">
        <f>SUM(N408:N412)</f>
        <v>0</v>
      </c>
      <c r="O413" s="66">
        <f>SUM(O408:O412)</f>
        <v>0</v>
      </c>
    </row>
    <row r="414" spans="1:16" ht="12.75" customHeight="1">
      <c r="A414" s="45"/>
      <c r="B414" s="45"/>
      <c r="C414" s="156"/>
      <c r="D414" s="156"/>
      <c r="E414" s="156"/>
      <c r="F414" s="156"/>
      <c r="G414" s="156"/>
      <c r="H414" s="45"/>
      <c r="I414" s="45"/>
      <c r="J414" s="45"/>
      <c r="K414" s="45"/>
      <c r="M414" s="23"/>
      <c r="N414" s="45"/>
    </row>
    <row r="415" spans="1:16" ht="12.75" customHeight="1">
      <c r="A415" s="23" t="s">
        <v>1138</v>
      </c>
      <c r="B415" s="182" t="s">
        <v>1203</v>
      </c>
      <c r="C415" s="45"/>
      <c r="D415" s="156"/>
      <c r="E415" s="156"/>
      <c r="F415" s="156"/>
      <c r="G415" s="156"/>
      <c r="H415" s="45"/>
      <c r="I415" s="45"/>
      <c r="J415" s="45"/>
      <c r="K415" s="45"/>
      <c r="M415" s="23" t="s">
        <v>1138</v>
      </c>
      <c r="N415" s="56"/>
      <c r="O415" s="56"/>
    </row>
    <row r="416" spans="1:16" ht="12.75" customHeight="1">
      <c r="A416" s="45"/>
      <c r="B416" s="45"/>
      <c r="C416" s="45"/>
      <c r="D416" s="156"/>
      <c r="E416" s="156"/>
      <c r="F416" s="156"/>
      <c r="G416" s="156"/>
      <c r="H416" s="45"/>
      <c r="I416" s="45"/>
      <c r="J416" s="45"/>
      <c r="K416" s="45"/>
      <c r="M416" s="45"/>
      <c r="O416" s="45"/>
    </row>
    <row r="417" spans="1:15" ht="12.75" customHeight="1">
      <c r="A417" s="23" t="s">
        <v>1139</v>
      </c>
      <c r="B417" s="259" t="s">
        <v>1204</v>
      </c>
      <c r="C417" s="156" t="s">
        <v>1299</v>
      </c>
      <c r="D417" s="156"/>
      <c r="E417" s="156"/>
      <c r="F417" s="156"/>
      <c r="G417" s="156"/>
      <c r="H417" s="45"/>
      <c r="I417" s="45"/>
      <c r="J417" s="45"/>
      <c r="K417" s="45"/>
      <c r="M417" s="23" t="s">
        <v>1166</v>
      </c>
      <c r="N417" s="56"/>
      <c r="O417" s="56"/>
    </row>
    <row r="418" spans="1:15" ht="12.75" customHeight="1">
      <c r="A418" s="23"/>
      <c r="B418" s="259"/>
      <c r="C418" s="156" t="s">
        <v>1300</v>
      </c>
      <c r="D418" s="156"/>
      <c r="E418" s="156"/>
      <c r="F418" s="156"/>
      <c r="G418" s="156"/>
      <c r="H418" s="45"/>
      <c r="I418" s="45"/>
      <c r="J418" s="45"/>
      <c r="K418" s="45"/>
      <c r="M418" s="23" t="s">
        <v>1167</v>
      </c>
      <c r="N418" s="56"/>
      <c r="O418" s="56"/>
    </row>
    <row r="419" spans="1:15" ht="12.75" customHeight="1">
      <c r="A419" s="23"/>
      <c r="B419" s="182"/>
      <c r="C419" s="156" t="s">
        <v>1301</v>
      </c>
      <c r="D419" s="156"/>
      <c r="E419" s="156"/>
      <c r="F419" s="156"/>
      <c r="G419" s="156"/>
      <c r="H419" s="45"/>
      <c r="I419" s="45"/>
      <c r="J419" s="45"/>
      <c r="K419" s="45"/>
      <c r="M419" s="23" t="s">
        <v>1168</v>
      </c>
      <c r="N419" s="56"/>
      <c r="O419" s="56"/>
    </row>
    <row r="420" spans="1:15" ht="12.75" customHeight="1">
      <c r="A420" s="23"/>
      <c r="B420" s="45"/>
      <c r="C420" s="156" t="s">
        <v>458</v>
      </c>
      <c r="D420" s="156"/>
      <c r="E420" s="156"/>
      <c r="F420" s="156"/>
      <c r="G420" s="45"/>
      <c r="H420" s="45"/>
      <c r="I420" s="45"/>
      <c r="J420" s="45"/>
      <c r="K420" s="45"/>
      <c r="M420" s="23"/>
      <c r="N420" s="66">
        <f>SUM(N417:N419)</f>
        <v>0</v>
      </c>
      <c r="O420" s="66">
        <f>SUM(O417:O419)</f>
        <v>0</v>
      </c>
    </row>
    <row r="421" spans="1:15" ht="12.75" customHeight="1">
      <c r="A421" s="45"/>
      <c r="B421" s="45"/>
      <c r="C421" s="45"/>
      <c r="D421" s="156"/>
      <c r="E421" s="143"/>
      <c r="F421" s="143"/>
      <c r="G421" s="156"/>
      <c r="H421" s="45"/>
      <c r="I421" s="45"/>
      <c r="J421" s="45"/>
      <c r="K421" s="45"/>
      <c r="M421" s="2"/>
    </row>
    <row r="422" spans="1:15" ht="12.75" customHeight="1">
      <c r="A422" s="23" t="s">
        <v>1170</v>
      </c>
      <c r="B422" s="259" t="s">
        <v>1205</v>
      </c>
      <c r="C422" s="156" t="s">
        <v>1207</v>
      </c>
      <c r="D422" s="156"/>
      <c r="E422" s="45"/>
      <c r="F422" s="45"/>
      <c r="G422" s="189"/>
      <c r="H422" s="45"/>
      <c r="I422" s="45"/>
      <c r="J422" s="45"/>
      <c r="K422" s="45"/>
      <c r="M422" s="23" t="s">
        <v>1184</v>
      </c>
      <c r="N422" s="56"/>
      <c r="O422" s="56"/>
    </row>
    <row r="423" spans="1:15" ht="12.75" customHeight="1">
      <c r="A423" s="45"/>
      <c r="B423" s="230"/>
      <c r="C423" s="156" t="s">
        <v>1206</v>
      </c>
      <c r="D423" s="156"/>
      <c r="E423" s="45"/>
      <c r="F423" s="45"/>
      <c r="G423" s="189"/>
      <c r="H423" s="45"/>
      <c r="I423" s="45"/>
      <c r="J423" s="45"/>
      <c r="K423" s="45"/>
      <c r="M423" s="23" t="s">
        <v>1185</v>
      </c>
      <c r="N423" s="56"/>
      <c r="O423" s="56"/>
    </row>
    <row r="424" spans="1:15" ht="13.5">
      <c r="A424" s="23"/>
      <c r="B424" s="45"/>
      <c r="C424" s="156" t="s">
        <v>458</v>
      </c>
      <c r="D424" s="156"/>
      <c r="E424" s="156"/>
      <c r="F424" s="156"/>
      <c r="G424" s="45"/>
      <c r="H424" s="45"/>
      <c r="I424" s="45"/>
      <c r="J424" s="45"/>
      <c r="K424" s="45"/>
      <c r="M424" s="23"/>
      <c r="N424" s="66">
        <f>SUM(N422:N423)</f>
        <v>0</v>
      </c>
      <c r="O424" s="66">
        <f>SUM(O422:O423)</f>
        <v>0</v>
      </c>
    </row>
    <row r="426" spans="1:15" ht="14.25" customHeight="1">
      <c r="A426" s="122" t="s">
        <v>1369</v>
      </c>
      <c r="B426" s="253" t="s">
        <v>430</v>
      </c>
      <c r="C426" s="225"/>
      <c r="D426" s="225"/>
      <c r="E426" s="225"/>
      <c r="F426" s="225"/>
      <c r="G426" s="225"/>
      <c r="H426" s="225"/>
      <c r="I426" s="225"/>
      <c r="J426" s="225"/>
      <c r="K426" s="225"/>
      <c r="N426" s="254" t="s">
        <v>105</v>
      </c>
      <c r="O426" s="254" t="s">
        <v>751</v>
      </c>
    </row>
    <row r="427" spans="1:15" ht="14.25" customHeight="1">
      <c r="B427" s="225"/>
      <c r="C427" s="225"/>
      <c r="D427" s="225"/>
      <c r="E427" s="225"/>
      <c r="F427" s="225"/>
      <c r="G427" s="225"/>
      <c r="H427" s="225"/>
      <c r="I427" s="225"/>
      <c r="J427" s="225"/>
      <c r="K427" s="225"/>
      <c r="N427" s="255"/>
      <c r="O427" s="255"/>
    </row>
    <row r="428" spans="1:15" ht="27" customHeight="1">
      <c r="B428" s="60"/>
      <c r="C428" s="282" t="s">
        <v>578</v>
      </c>
      <c r="D428" s="230"/>
      <c r="E428" s="230"/>
      <c r="F428" s="230"/>
      <c r="G428" s="230"/>
      <c r="H428" s="230"/>
      <c r="I428" s="230"/>
      <c r="J428" s="155" t="s">
        <v>728</v>
      </c>
      <c r="K428" s="155" t="s">
        <v>729</v>
      </c>
      <c r="M428" s="55" t="s">
        <v>6</v>
      </c>
      <c r="N428" s="56">
        <v>2</v>
      </c>
      <c r="O428" s="56"/>
    </row>
    <row r="429" spans="1:15" ht="27" customHeight="1">
      <c r="B429" s="60"/>
      <c r="C429" s="282" t="s">
        <v>1302</v>
      </c>
      <c r="D429" s="230"/>
      <c r="E429" s="230"/>
      <c r="F429" s="230"/>
      <c r="G429" s="230"/>
      <c r="H429" s="230"/>
      <c r="I429" s="230"/>
      <c r="J429" s="155" t="s">
        <v>728</v>
      </c>
      <c r="K429" s="155" t="s">
        <v>729</v>
      </c>
      <c r="M429" s="55" t="s">
        <v>34</v>
      </c>
      <c r="N429" s="56">
        <v>2</v>
      </c>
      <c r="O429" s="56"/>
    </row>
    <row r="431" spans="1:15" ht="14.25" customHeight="1">
      <c r="A431" s="21" t="s">
        <v>750</v>
      </c>
      <c r="B431" s="283" t="s">
        <v>431</v>
      </c>
      <c r="C431" s="284"/>
      <c r="D431" s="284"/>
      <c r="E431" s="284"/>
      <c r="F431" s="284"/>
      <c r="G431" s="284"/>
      <c r="H431" s="284"/>
      <c r="I431" s="284"/>
      <c r="J431" s="284"/>
      <c r="K431" s="284"/>
      <c r="N431" s="221" t="s">
        <v>397</v>
      </c>
      <c r="O431" s="221" t="s">
        <v>398</v>
      </c>
    </row>
    <row r="432" spans="1:15" ht="14.25">
      <c r="A432" s="21"/>
      <c r="B432" s="284"/>
      <c r="C432" s="284"/>
      <c r="D432" s="284"/>
      <c r="E432" s="284"/>
      <c r="F432" s="284"/>
      <c r="G432" s="284"/>
      <c r="H432" s="284"/>
      <c r="I432" s="284"/>
      <c r="J432" s="284"/>
      <c r="K432" s="284"/>
      <c r="N432" s="222"/>
      <c r="O432" s="222"/>
    </row>
    <row r="433" spans="1:25">
      <c r="B433" s="60"/>
      <c r="C433" s="282" t="s">
        <v>150</v>
      </c>
      <c r="D433" s="230"/>
      <c r="E433" s="230"/>
      <c r="F433" s="230"/>
      <c r="G433" s="230"/>
      <c r="H433" s="230"/>
      <c r="I433" s="230"/>
      <c r="J433" s="155"/>
      <c r="K433" s="155"/>
      <c r="M433" s="55" t="s">
        <v>949</v>
      </c>
      <c r="N433" s="56"/>
      <c r="O433" s="56"/>
    </row>
    <row r="434" spans="1:25">
      <c r="B434" s="60"/>
      <c r="C434" s="282" t="s">
        <v>151</v>
      </c>
      <c r="D434" s="230"/>
      <c r="E434" s="230"/>
      <c r="F434" s="230"/>
      <c r="G434" s="230"/>
      <c r="H434" s="230"/>
      <c r="I434" s="230"/>
      <c r="J434" s="155"/>
      <c r="K434" s="155"/>
      <c r="M434" s="55" t="s">
        <v>950</v>
      </c>
      <c r="N434" s="56">
        <v>1</v>
      </c>
      <c r="O434" s="56"/>
    </row>
    <row r="435" spans="1:25" ht="15.75" customHeight="1"/>
    <row r="436" spans="1:25" ht="20.25">
      <c r="A436" s="336" t="s">
        <v>400</v>
      </c>
      <c r="B436" s="337"/>
      <c r="C436" s="337"/>
      <c r="D436" s="337"/>
      <c r="E436" s="337"/>
      <c r="F436" s="337"/>
      <c r="G436" s="337"/>
      <c r="H436" s="337"/>
      <c r="I436" s="337"/>
      <c r="J436" s="337"/>
      <c r="K436" s="338"/>
      <c r="L436" s="1"/>
    </row>
    <row r="437" spans="1:25" ht="15" customHeight="1">
      <c r="O437" s="27"/>
    </row>
    <row r="438" spans="1:25">
      <c r="A438" s="23" t="s">
        <v>7</v>
      </c>
      <c r="B438" s="253" t="s">
        <v>432</v>
      </c>
      <c r="C438" s="225"/>
      <c r="D438" s="225"/>
      <c r="E438" s="225"/>
      <c r="F438" s="225"/>
      <c r="G438" s="225"/>
      <c r="H438" s="225"/>
      <c r="I438" s="225"/>
      <c r="J438" s="225"/>
      <c r="K438" s="71"/>
      <c r="N438" s="114" t="s">
        <v>579</v>
      </c>
      <c r="O438" s="133" t="s">
        <v>580</v>
      </c>
      <c r="P438" s="145" t="s">
        <v>579</v>
      </c>
      <c r="Q438" s="146" t="s">
        <v>580</v>
      </c>
    </row>
    <row r="439" spans="1:25" ht="15" customHeight="1">
      <c r="A439" s="23"/>
      <c r="B439" s="225"/>
      <c r="C439" s="225"/>
      <c r="D439" s="225"/>
      <c r="E439" s="225"/>
      <c r="F439" s="225"/>
      <c r="G439" s="225"/>
      <c r="H439" s="225"/>
      <c r="I439" s="225"/>
      <c r="J439" s="225"/>
      <c r="K439" s="71"/>
      <c r="M439" s="12"/>
      <c r="N439" s="27" t="s">
        <v>581</v>
      </c>
      <c r="O439" s="27" t="s">
        <v>582</v>
      </c>
      <c r="P439" s="19" t="s">
        <v>786</v>
      </c>
      <c r="Q439" s="19" t="s">
        <v>786</v>
      </c>
      <c r="X439" s="2"/>
      <c r="Y439" s="2"/>
    </row>
    <row r="440" spans="1:25">
      <c r="C440" s="30" t="s">
        <v>402</v>
      </c>
      <c r="M440" s="44" t="s">
        <v>9</v>
      </c>
      <c r="N440" s="42">
        <v>10</v>
      </c>
      <c r="O440" s="42">
        <v>137</v>
      </c>
      <c r="P440" s="104">
        <f>IF($P$180=0,0,N440/$P$180)</f>
        <v>0.38461538461538464</v>
      </c>
      <c r="Q440" s="104">
        <f>IF($P$181=0,0,O440/$P$181)</f>
        <v>0.83030303030303032</v>
      </c>
      <c r="X440" s="2"/>
      <c r="Y440" s="2"/>
    </row>
    <row r="441" spans="1:25" ht="15" customHeight="1">
      <c r="C441" s="30" t="s">
        <v>403</v>
      </c>
      <c r="M441" s="44" t="s">
        <v>10</v>
      </c>
      <c r="N441" s="42">
        <v>16</v>
      </c>
      <c r="O441" s="42">
        <v>22</v>
      </c>
      <c r="P441" s="104">
        <f>IF($P$180=0,0,N441/$P$180)</f>
        <v>0.61538461538461542</v>
      </c>
      <c r="Q441" s="104">
        <f>IF($P$181=0,0,O441/$P$181)</f>
        <v>0.13333333333333333</v>
      </c>
      <c r="X441" s="2"/>
      <c r="Y441" s="2"/>
    </row>
    <row r="442" spans="1:25">
      <c r="C442" s="30" t="s">
        <v>404</v>
      </c>
      <c r="M442" s="44" t="s">
        <v>11</v>
      </c>
      <c r="N442" s="42">
        <v>0</v>
      </c>
      <c r="O442" s="42">
        <v>6</v>
      </c>
      <c r="P442" s="104">
        <f>IF($P$180=0,0,N442/$P$180)</f>
        <v>0</v>
      </c>
      <c r="Q442" s="104">
        <f>IF($P$181=0,0,O442/$P$181)</f>
        <v>3.6363636363636362E-2</v>
      </c>
      <c r="X442" s="2"/>
      <c r="Y442" s="2"/>
    </row>
    <row r="443" spans="1:25">
      <c r="C443" s="12" t="s">
        <v>405</v>
      </c>
      <c r="M443" s="44" t="s">
        <v>12</v>
      </c>
      <c r="N443" s="42">
        <v>0</v>
      </c>
      <c r="O443" s="42">
        <v>0</v>
      </c>
      <c r="P443" s="104">
        <f>IF($P$180=0,0,N443/$P$180)</f>
        <v>0</v>
      </c>
      <c r="Q443" s="104">
        <f>IF($P$181=0,0,O443/$P$181)</f>
        <v>0</v>
      </c>
      <c r="X443" s="2"/>
      <c r="Y443" s="2"/>
    </row>
    <row r="444" spans="1:25">
      <c r="C444" s="108" t="s">
        <v>458</v>
      </c>
      <c r="M444" s="55" t="s">
        <v>7</v>
      </c>
      <c r="N444" s="49">
        <f>SUM(N440:N443)</f>
        <v>26</v>
      </c>
      <c r="O444" s="49">
        <f>SUM(O440:O443)</f>
        <v>165</v>
      </c>
      <c r="P444" s="104">
        <f>IF($P$180=0,0,N444/$P$180)</f>
        <v>1</v>
      </c>
      <c r="Q444" s="104">
        <f>IF($P$181=0,0,O444/$P$181)</f>
        <v>1</v>
      </c>
      <c r="R444" s="144"/>
      <c r="S444" s="54"/>
      <c r="T444" s="54"/>
      <c r="X444" s="2"/>
      <c r="Y444" s="2"/>
    </row>
    <row r="445" spans="1:25" ht="16.5" customHeight="1">
      <c r="C445" s="108"/>
      <c r="M445" s="55"/>
      <c r="N445" s="50"/>
      <c r="O445" s="50"/>
      <c r="P445" s="157" t="str">
        <f>IF(N444&lt;&gt;$P$180,"ATENTIE! Suma rezultata difera de efectivele de copii !","")</f>
        <v/>
      </c>
      <c r="Q445" s="157" t="str">
        <f>IF(O444&lt;&gt;$P$181,"ATENTIE! Suma rezultata difera de efectivele de copii !","")</f>
        <v/>
      </c>
      <c r="R445" s="144"/>
      <c r="S445" s="54"/>
      <c r="T445" s="54"/>
      <c r="X445" s="2"/>
      <c r="Y445" s="2"/>
    </row>
    <row r="446" spans="1:25" s="110" customFormat="1" ht="16.5" customHeight="1">
      <c r="A446" s="83"/>
      <c r="B446" s="83"/>
      <c r="C446" s="216"/>
      <c r="D446" s="83"/>
      <c r="E446" s="83"/>
      <c r="F446" s="83"/>
      <c r="G446" s="83"/>
      <c r="H446" s="83"/>
      <c r="I446" s="83"/>
      <c r="J446" s="83"/>
      <c r="K446" s="83"/>
      <c r="L446" s="83"/>
      <c r="M446" s="150"/>
      <c r="N446" s="206"/>
      <c r="O446" s="206"/>
      <c r="P446" s="144"/>
      <c r="Q446" s="144"/>
      <c r="R446" s="144"/>
      <c r="S446" s="217"/>
      <c r="T446" s="217"/>
      <c r="U446" s="83"/>
      <c r="V446" s="83"/>
      <c r="W446" s="83"/>
      <c r="X446" s="83"/>
      <c r="Y446" s="83"/>
    </row>
    <row r="447" spans="1:25" s="110" customFormat="1" ht="15.75" customHeight="1">
      <c r="A447" s="23" t="s">
        <v>8</v>
      </c>
      <c r="B447" s="223" t="s">
        <v>14</v>
      </c>
      <c r="C447" s="224"/>
      <c r="D447" s="224"/>
      <c r="E447" s="224"/>
      <c r="F447" s="224"/>
      <c r="G447" s="224"/>
      <c r="H447" s="224"/>
      <c r="I447" s="224"/>
      <c r="J447" s="224"/>
      <c r="K447" s="224"/>
      <c r="L447" s="83"/>
      <c r="M447" s="150"/>
      <c r="N447" s="27" t="s">
        <v>13</v>
      </c>
      <c r="O447" s="27" t="s">
        <v>406</v>
      </c>
      <c r="P447" s="144"/>
      <c r="Q447" s="144"/>
      <c r="R447" s="144"/>
      <c r="S447" s="217"/>
      <c r="T447" s="217"/>
      <c r="U447" s="83"/>
      <c r="V447" s="83"/>
      <c r="W447" s="83"/>
      <c r="X447" s="83"/>
      <c r="Y447" s="83"/>
    </row>
    <row r="448" spans="1:25" s="110" customFormat="1" ht="13.5" customHeight="1">
      <c r="A448" s="83"/>
      <c r="B448" s="225"/>
      <c r="C448" s="225"/>
      <c r="D448" s="225"/>
      <c r="E448" s="225"/>
      <c r="F448" s="225"/>
      <c r="G448" s="225"/>
      <c r="H448" s="225"/>
      <c r="I448" s="225"/>
      <c r="J448" s="225"/>
      <c r="K448" s="225"/>
      <c r="L448" s="83"/>
      <c r="M448" s="150"/>
      <c r="N448" s="42">
        <v>0</v>
      </c>
      <c r="O448" s="42">
        <v>0</v>
      </c>
      <c r="P448" s="144"/>
      <c r="Q448" s="144"/>
      <c r="R448" s="144"/>
      <c r="S448" s="217"/>
      <c r="T448" s="217"/>
      <c r="U448" s="83"/>
      <c r="V448" s="83"/>
      <c r="W448" s="83"/>
      <c r="X448" s="83"/>
      <c r="Y448" s="83"/>
    </row>
    <row r="449" spans="1:25">
      <c r="N449" s="27"/>
      <c r="P449" s="54"/>
      <c r="Q449" s="54"/>
      <c r="R449" s="54"/>
      <c r="S449" s="54"/>
      <c r="X449" s="2"/>
    </row>
    <row r="450" spans="1:25">
      <c r="A450" s="23" t="s">
        <v>707</v>
      </c>
      <c r="B450" s="228" t="s">
        <v>433</v>
      </c>
      <c r="C450" s="225"/>
      <c r="D450" s="225"/>
      <c r="E450" s="225"/>
      <c r="F450" s="225"/>
      <c r="G450" s="225"/>
      <c r="H450" s="225"/>
      <c r="I450" s="225"/>
      <c r="J450" s="225"/>
      <c r="K450" s="225"/>
      <c r="N450" s="114" t="s">
        <v>579</v>
      </c>
      <c r="O450" s="133" t="s">
        <v>580</v>
      </c>
      <c r="P450" s="145" t="s">
        <v>579</v>
      </c>
      <c r="Q450" s="146" t="s">
        <v>580</v>
      </c>
      <c r="X450" s="2"/>
    </row>
    <row r="451" spans="1:25" ht="17.25" customHeight="1">
      <c r="B451" s="225"/>
      <c r="C451" s="225"/>
      <c r="D451" s="225"/>
      <c r="E451" s="225"/>
      <c r="F451" s="225"/>
      <c r="G451" s="225"/>
      <c r="H451" s="225"/>
      <c r="I451" s="225"/>
      <c r="J451" s="225"/>
      <c r="K451" s="225"/>
      <c r="M451" s="12"/>
      <c r="N451" s="27" t="s">
        <v>581</v>
      </c>
      <c r="O451" s="27" t="s">
        <v>582</v>
      </c>
      <c r="P451" s="19" t="s">
        <v>786</v>
      </c>
      <c r="Q451" s="19" t="s">
        <v>786</v>
      </c>
      <c r="X451" s="2"/>
      <c r="Y451" s="2"/>
    </row>
    <row r="452" spans="1:25">
      <c r="C452" s="30" t="s">
        <v>407</v>
      </c>
      <c r="M452" s="44" t="s">
        <v>500</v>
      </c>
      <c r="N452" s="42">
        <v>5</v>
      </c>
      <c r="O452" s="42">
        <v>7</v>
      </c>
      <c r="P452" s="104">
        <f>IF($P$180=0,0,N452/$P$180)</f>
        <v>0.19230769230769232</v>
      </c>
      <c r="Q452" s="104">
        <f>IF($P$181=0,0,O452/$P$181)</f>
        <v>4.2424242424242427E-2</v>
      </c>
      <c r="X452" s="2"/>
      <c r="Y452" s="2"/>
    </row>
    <row r="453" spans="1:25" ht="16.5" customHeight="1">
      <c r="C453" s="30" t="s">
        <v>601</v>
      </c>
      <c r="M453" s="44" t="s">
        <v>501</v>
      </c>
      <c r="N453" s="42">
        <v>13</v>
      </c>
      <c r="O453" s="42">
        <v>95</v>
      </c>
      <c r="P453" s="104">
        <f>IF($P$180=0,0,N453/$P$180)</f>
        <v>0.5</v>
      </c>
      <c r="Q453" s="104">
        <f>IF($P$181=0,0,O453/$P$181)</f>
        <v>0.5757575757575758</v>
      </c>
      <c r="X453" s="2"/>
      <c r="Y453" s="2"/>
    </row>
    <row r="454" spans="1:25" ht="16.5" customHeight="1">
      <c r="C454" s="30" t="s">
        <v>408</v>
      </c>
      <c r="M454" s="44" t="s">
        <v>502</v>
      </c>
      <c r="N454" s="42">
        <v>8</v>
      </c>
      <c r="O454" s="42">
        <v>51</v>
      </c>
      <c r="P454" s="104">
        <f>IF($P$180=0,0,N454/$P$180)</f>
        <v>0.30769230769230771</v>
      </c>
      <c r="Q454" s="104">
        <f>IF($P$181=0,0,O454/$P$181)</f>
        <v>0.30909090909090908</v>
      </c>
      <c r="X454" s="2"/>
      <c r="Y454" s="2"/>
    </row>
    <row r="455" spans="1:25">
      <c r="C455" s="30" t="s">
        <v>409</v>
      </c>
      <c r="M455" s="44" t="s">
        <v>1311</v>
      </c>
      <c r="N455" s="42">
        <v>0</v>
      </c>
      <c r="O455" s="42">
        <v>12</v>
      </c>
      <c r="P455" s="104">
        <f>IF($P$180=0,0,N455/$P$180)</f>
        <v>0</v>
      </c>
      <c r="Q455" s="104">
        <f>IF($P$181=0,0,O455/$P$181)</f>
        <v>7.2727272727272724E-2</v>
      </c>
      <c r="X455" s="2"/>
      <c r="Y455" s="2"/>
    </row>
    <row r="456" spans="1:25">
      <c r="C456" s="108" t="s">
        <v>458</v>
      </c>
      <c r="M456" s="55" t="s">
        <v>707</v>
      </c>
      <c r="N456" s="49">
        <f>SUM(N452:N455)</f>
        <v>26</v>
      </c>
      <c r="O456" s="49">
        <f>SUM(O452:O455)</f>
        <v>165</v>
      </c>
      <c r="P456" s="104">
        <f>IF($P$180=0,0,N456/$P$180)</f>
        <v>1</v>
      </c>
      <c r="Q456" s="104">
        <f>IF($P$181=0,0,O456/$P$181)</f>
        <v>1</v>
      </c>
      <c r="R456" s="144"/>
      <c r="S456" s="54"/>
      <c r="T456" s="54"/>
      <c r="X456" s="2"/>
      <c r="Y456" s="2"/>
    </row>
    <row r="457" spans="1:25" ht="16.5" customHeight="1">
      <c r="C457" s="106" t="s">
        <v>542</v>
      </c>
      <c r="M457" s="55" t="s">
        <v>111</v>
      </c>
      <c r="N457" s="107">
        <f>IF(N456=0,0,(16*N452+12*N453+8*N454+4*N455)/N456)</f>
        <v>11.538461538461538</v>
      </c>
      <c r="O457" s="107">
        <f>IF(O456=0,0,(16*O452+12*O453+8*O454+4*O455)/O456)</f>
        <v>10.351515151515152</v>
      </c>
      <c r="P457" s="157" t="str">
        <f>IF(N456&lt;&gt;$P$180,"ATENTIE! Suma rezultata difera de efectivele de copii !","")</f>
        <v/>
      </c>
      <c r="Q457" s="157" t="str">
        <f>IF(O456&lt;&gt;$P$181,"ATENTIE! Suma rezultata difera de efectivele de copii !","")</f>
        <v/>
      </c>
      <c r="R457" s="54"/>
      <c r="S457" s="54"/>
      <c r="T457" s="54"/>
      <c r="X457" s="2"/>
      <c r="Y457" s="2"/>
    </row>
    <row r="458" spans="1:25" ht="16.5" customHeight="1">
      <c r="M458" s="55"/>
    </row>
    <row r="459" spans="1:25" ht="21.75" customHeight="1">
      <c r="A459" s="55" t="s">
        <v>752</v>
      </c>
      <c r="B459" s="228" t="s">
        <v>434</v>
      </c>
      <c r="C459" s="225"/>
      <c r="D459" s="225"/>
      <c r="E459" s="225"/>
      <c r="F459" s="225"/>
      <c r="G459" s="225"/>
      <c r="H459" s="225"/>
      <c r="I459" s="225"/>
      <c r="J459" s="225"/>
      <c r="K459" s="225"/>
    </row>
    <row r="460" spans="1:25" ht="21.75" customHeight="1">
      <c r="A460" s="23"/>
      <c r="B460" s="225"/>
      <c r="C460" s="225"/>
      <c r="D460" s="225"/>
      <c r="E460" s="225"/>
      <c r="F460" s="225"/>
      <c r="G460" s="225"/>
      <c r="H460" s="225"/>
      <c r="I460" s="225"/>
      <c r="J460" s="225"/>
      <c r="K460" s="225"/>
    </row>
    <row r="461" spans="1:25" ht="21.75" customHeight="1">
      <c r="A461" s="23"/>
      <c r="B461" s="225"/>
      <c r="C461" s="225"/>
      <c r="D461" s="225"/>
      <c r="E461" s="225"/>
      <c r="F461" s="225"/>
      <c r="G461" s="225"/>
      <c r="H461" s="225"/>
      <c r="I461" s="225"/>
      <c r="J461" s="225"/>
      <c r="K461" s="225"/>
      <c r="M461" s="55"/>
      <c r="N461" s="27"/>
      <c r="O461" s="27"/>
      <c r="P461" s="28"/>
    </row>
    <row r="462" spans="1:25" ht="14.25" customHeight="1">
      <c r="A462" s="23"/>
      <c r="B462" s="225"/>
      <c r="C462" s="225"/>
      <c r="D462" s="225"/>
      <c r="E462" s="225"/>
      <c r="F462" s="225"/>
      <c r="G462" s="225"/>
      <c r="H462" s="225"/>
      <c r="I462" s="225"/>
      <c r="J462" s="225"/>
      <c r="K462" s="225"/>
      <c r="M462" s="12"/>
      <c r="N462" s="29" t="s">
        <v>406</v>
      </c>
    </row>
    <row r="463" spans="1:25" ht="26.25" customHeight="1">
      <c r="C463" s="425" t="s">
        <v>708</v>
      </c>
      <c r="D463" s="425"/>
      <c r="E463" s="425"/>
      <c r="F463" s="425"/>
      <c r="G463" s="425"/>
      <c r="H463" s="425"/>
      <c r="I463" s="425"/>
      <c r="J463" s="425"/>
      <c r="K463" s="425"/>
      <c r="L463" s="481"/>
      <c r="M463" s="149" t="s">
        <v>1312</v>
      </c>
      <c r="N463" s="42">
        <v>43</v>
      </c>
    </row>
    <row r="464" spans="1:25" ht="13.5">
      <c r="C464" s="423" t="s">
        <v>1364</v>
      </c>
      <c r="D464" s="424"/>
      <c r="E464" s="424"/>
      <c r="F464" s="424"/>
      <c r="G464" s="424"/>
      <c r="H464" s="424"/>
      <c r="I464" s="424"/>
      <c r="J464" s="424"/>
      <c r="K464" s="424"/>
      <c r="L464" s="14"/>
      <c r="M464" s="149" t="s">
        <v>1313</v>
      </c>
      <c r="N464" s="42">
        <v>31</v>
      </c>
    </row>
    <row r="465" spans="1:18" ht="13.5">
      <c r="C465" s="423" t="s">
        <v>709</v>
      </c>
      <c r="D465" s="424"/>
      <c r="E465" s="424"/>
      <c r="F465" s="424"/>
      <c r="G465" s="424"/>
      <c r="H465" s="424"/>
      <c r="I465" s="424"/>
      <c r="J465" s="424"/>
      <c r="K465" s="424"/>
      <c r="L465" s="14"/>
      <c r="M465" s="149" t="s">
        <v>1314</v>
      </c>
      <c r="N465" s="42">
        <v>10</v>
      </c>
    </row>
    <row r="466" spans="1:18" ht="13.5">
      <c r="C466" s="423" t="s">
        <v>710</v>
      </c>
      <c r="D466" s="424"/>
      <c r="E466" s="424"/>
      <c r="F466" s="424"/>
      <c r="G466" s="424"/>
      <c r="H466" s="424"/>
      <c r="I466" s="424"/>
      <c r="J466" s="424"/>
      <c r="K466" s="424"/>
      <c r="L466" s="14"/>
      <c r="M466" s="149" t="s">
        <v>1315</v>
      </c>
      <c r="N466" s="42">
        <v>5</v>
      </c>
    </row>
    <row r="467" spans="1:18" ht="13.5">
      <c r="C467" s="423" t="s">
        <v>913</v>
      </c>
      <c r="D467" s="424"/>
      <c r="E467" s="424"/>
      <c r="F467" s="424"/>
      <c r="G467" s="424"/>
      <c r="H467" s="424"/>
      <c r="I467" s="424"/>
      <c r="J467" s="424"/>
      <c r="K467" s="424"/>
      <c r="L467" s="14"/>
      <c r="M467" s="149" t="s">
        <v>114</v>
      </c>
      <c r="N467" s="42">
        <v>20</v>
      </c>
    </row>
    <row r="468" spans="1:18">
      <c r="C468" s="423" t="s">
        <v>412</v>
      </c>
      <c r="D468" s="424"/>
      <c r="E468" s="424"/>
      <c r="F468" s="424"/>
      <c r="G468" s="424"/>
      <c r="H468" s="424"/>
      <c r="I468" s="424"/>
      <c r="J468" s="424"/>
      <c r="K468" s="424"/>
      <c r="L468" s="14"/>
      <c r="M468" s="149" t="s">
        <v>115</v>
      </c>
      <c r="N468" s="42"/>
      <c r="O468" s="2" t="s">
        <v>420</v>
      </c>
      <c r="P468" s="453"/>
      <c r="Q468" s="453"/>
    </row>
    <row r="469" spans="1:18">
      <c r="C469" s="423" t="s">
        <v>413</v>
      </c>
      <c r="D469" s="424"/>
      <c r="E469" s="424"/>
      <c r="F469" s="424"/>
      <c r="G469" s="424"/>
      <c r="H469" s="424"/>
      <c r="I469" s="424"/>
      <c r="J469" s="424"/>
      <c r="K469" s="424"/>
      <c r="L469" s="14"/>
      <c r="M469" s="149" t="s">
        <v>116</v>
      </c>
      <c r="N469" s="42"/>
      <c r="O469" s="2" t="s">
        <v>420</v>
      </c>
      <c r="P469" s="453"/>
      <c r="Q469" s="453"/>
    </row>
    <row r="470" spans="1:18">
      <c r="C470" s="423" t="s">
        <v>5</v>
      </c>
      <c r="D470" s="424"/>
      <c r="E470" s="424"/>
      <c r="F470" s="424"/>
      <c r="G470" s="424"/>
      <c r="H470" s="424"/>
      <c r="I470" s="424"/>
      <c r="J470" s="424"/>
      <c r="K470" s="424"/>
      <c r="L470" s="14"/>
      <c r="M470" s="149" t="s">
        <v>117</v>
      </c>
      <c r="N470" s="42"/>
      <c r="O470" s="2" t="s">
        <v>420</v>
      </c>
      <c r="P470" s="453"/>
      <c r="Q470" s="453"/>
    </row>
    <row r="472" spans="1:18" ht="20.25">
      <c r="A472" s="336" t="s">
        <v>447</v>
      </c>
      <c r="B472" s="337"/>
      <c r="C472" s="337"/>
      <c r="D472" s="337"/>
      <c r="E472" s="337"/>
      <c r="F472" s="337"/>
      <c r="G472" s="337"/>
      <c r="H472" s="337"/>
      <c r="I472" s="337"/>
      <c r="J472" s="337"/>
      <c r="K472" s="338"/>
      <c r="L472" s="1"/>
    </row>
    <row r="474" spans="1:18" ht="20.25" customHeight="1">
      <c r="A474" s="23" t="s">
        <v>756</v>
      </c>
      <c r="B474" s="487" t="s">
        <v>796</v>
      </c>
      <c r="C474" s="488"/>
      <c r="D474" s="488"/>
      <c r="E474" s="488"/>
      <c r="F474" s="488"/>
      <c r="G474" s="488"/>
      <c r="H474" s="488"/>
      <c r="I474" s="488"/>
      <c r="J474" s="488"/>
      <c r="K474" s="488"/>
      <c r="N474" s="51"/>
    </row>
    <row r="475" spans="1:18" ht="17.25" customHeight="1">
      <c r="A475" s="23"/>
      <c r="B475" s="488"/>
      <c r="C475" s="488"/>
      <c r="D475" s="488"/>
      <c r="E475" s="488"/>
      <c r="F475" s="488"/>
      <c r="G475" s="488"/>
      <c r="H475" s="488"/>
      <c r="I475" s="488"/>
      <c r="J475" s="488"/>
      <c r="K475" s="488"/>
      <c r="M475" s="55"/>
      <c r="N475" s="114" t="s">
        <v>579</v>
      </c>
      <c r="O475" s="133" t="s">
        <v>580</v>
      </c>
      <c r="P475" s="145" t="s">
        <v>579</v>
      </c>
      <c r="Q475" s="146" t="s">
        <v>580</v>
      </c>
    </row>
    <row r="476" spans="1:18" ht="20.25" customHeight="1">
      <c r="A476" s="23"/>
      <c r="B476" s="488"/>
      <c r="C476" s="488"/>
      <c r="D476" s="488"/>
      <c r="E476" s="488"/>
      <c r="F476" s="488"/>
      <c r="G476" s="488"/>
      <c r="H476" s="488"/>
      <c r="I476" s="488"/>
      <c r="J476" s="488"/>
      <c r="K476" s="488"/>
      <c r="M476" s="55"/>
      <c r="N476" s="27" t="s">
        <v>581</v>
      </c>
      <c r="O476" s="27" t="s">
        <v>582</v>
      </c>
      <c r="P476" s="19" t="s">
        <v>786</v>
      </c>
      <c r="Q476" s="19" t="s">
        <v>786</v>
      </c>
    </row>
    <row r="477" spans="1:18" ht="14.25" customHeight="1">
      <c r="B477" s="23"/>
      <c r="C477" s="30" t="s">
        <v>449</v>
      </c>
      <c r="M477" s="55" t="s">
        <v>1316</v>
      </c>
      <c r="N477" s="42"/>
      <c r="O477" s="42"/>
      <c r="P477" s="104">
        <f>IF($P$180=0,0,N477/$P$180)</f>
        <v>0</v>
      </c>
      <c r="Q477" s="104">
        <f>IF($P$181=0,0,O477/$P$181)</f>
        <v>0</v>
      </c>
    </row>
    <row r="478" spans="1:18">
      <c r="C478" s="30" t="s">
        <v>450</v>
      </c>
      <c r="M478" s="55" t="s">
        <v>1317</v>
      </c>
      <c r="N478" s="42">
        <v>5</v>
      </c>
      <c r="O478" s="42">
        <v>47</v>
      </c>
      <c r="P478" s="104">
        <f>IF($P$180=0,0,N478/$P$180)</f>
        <v>0.19230769230769232</v>
      </c>
      <c r="Q478" s="104">
        <f>IF($P$181=0,0,O478/$P$181)</f>
        <v>0.28484848484848485</v>
      </c>
    </row>
    <row r="479" spans="1:18">
      <c r="C479" s="30" t="s">
        <v>451</v>
      </c>
      <c r="M479" s="55" t="s">
        <v>1318</v>
      </c>
      <c r="N479" s="42"/>
      <c r="O479" s="42"/>
      <c r="P479" s="104">
        <f>IF($P$180=0,0,N479/$P$180)</f>
        <v>0</v>
      </c>
      <c r="Q479" s="104">
        <f>IF($P$181=0,0,O479/$P$181)</f>
        <v>0</v>
      </c>
    </row>
    <row r="480" spans="1:18">
      <c r="C480" s="108" t="s">
        <v>458</v>
      </c>
      <c r="M480" s="55" t="s">
        <v>756</v>
      </c>
      <c r="N480" s="49">
        <f>SUM(N477:N479)</f>
        <v>5</v>
      </c>
      <c r="O480" s="49">
        <f>SUM(O477:O479)</f>
        <v>47</v>
      </c>
      <c r="P480" s="104">
        <f>IF($P$180=0,0,N480/$P$180)</f>
        <v>0.19230769230769232</v>
      </c>
      <c r="Q480" s="104">
        <f>IF($P$181=0,0,O480/$P$181)</f>
        <v>0.28484848484848485</v>
      </c>
      <c r="R480" s="54"/>
    </row>
    <row r="481" spans="1:18">
      <c r="C481" s="106" t="s">
        <v>543</v>
      </c>
      <c r="M481" s="55" t="s">
        <v>113</v>
      </c>
      <c r="N481" s="107">
        <f>IF(N480=0,0,(15*N477+45*N478+90*N479)/N480)</f>
        <v>45</v>
      </c>
      <c r="O481" s="107">
        <f>IF(O480=0,0,(15*O477+45*O478+90*O479)/O480)</f>
        <v>45</v>
      </c>
      <c r="P481" s="157" t="str">
        <f>IF(N480&lt;&gt;$P$180,"ATENTIE! Suma rezultata difera de efectivele de copii !","")</f>
        <v>ATENTIE! Suma rezultata difera de efectivele de copii !</v>
      </c>
      <c r="Q481" s="157" t="str">
        <f>IF(O480&lt;&gt;$P$181,"ATENTIE! Suma rezultata difera de efectivele de copii şcolare.!","")</f>
        <v>ATENTIE! Suma rezultata difera de efectivele de copii şcolare.!</v>
      </c>
      <c r="R481" s="54"/>
    </row>
    <row r="482" spans="1:18">
      <c r="C482" s="106"/>
      <c r="M482" s="55"/>
      <c r="N482" s="107"/>
      <c r="O482"/>
      <c r="P482"/>
    </row>
    <row r="483" spans="1:18" ht="15.75" customHeight="1">
      <c r="A483" s="81" t="s">
        <v>951</v>
      </c>
      <c r="B483" s="295" t="s">
        <v>914</v>
      </c>
      <c r="C483" s="475"/>
      <c r="D483" s="475"/>
      <c r="E483" s="475"/>
      <c r="F483" s="475"/>
      <c r="G483" s="475"/>
      <c r="H483" s="475"/>
      <c r="I483" s="475"/>
      <c r="J483" s="475"/>
      <c r="K483" s="475"/>
      <c r="M483" s="44"/>
      <c r="N483" s="50"/>
      <c r="O483" s="50"/>
    </row>
    <row r="484" spans="1:18">
      <c r="A484" s="83"/>
      <c r="B484" s="475"/>
      <c r="C484" s="475"/>
      <c r="D484" s="475"/>
      <c r="E484" s="475"/>
      <c r="F484" s="475"/>
      <c r="G484" s="475"/>
      <c r="H484" s="475"/>
      <c r="I484" s="475"/>
      <c r="J484" s="475"/>
      <c r="K484" s="475"/>
      <c r="M484" s="44"/>
      <c r="N484" s="50"/>
      <c r="O484" s="50"/>
    </row>
    <row r="485" spans="1:18" ht="17.25" customHeight="1">
      <c r="A485" s="81"/>
      <c r="B485" s="475"/>
      <c r="C485" s="475"/>
      <c r="D485" s="475"/>
      <c r="E485" s="475"/>
      <c r="F485" s="475"/>
      <c r="G485" s="475"/>
      <c r="H485" s="475"/>
      <c r="I485" s="475"/>
      <c r="J485" s="475"/>
      <c r="K485" s="475"/>
      <c r="M485" s="44"/>
      <c r="N485" s="27" t="s">
        <v>406</v>
      </c>
      <c r="O485" s="19" t="s">
        <v>786</v>
      </c>
    </row>
    <row r="486" spans="1:18" ht="16.5" customHeight="1">
      <c r="B486" s="23"/>
      <c r="C486" s="30" t="s">
        <v>730</v>
      </c>
      <c r="M486" s="55" t="s">
        <v>1319</v>
      </c>
      <c r="N486" s="42">
        <v>50</v>
      </c>
      <c r="O486" s="104">
        <f>IF($P$181=0,0,N486/$P$181)</f>
        <v>0.30303030303030304</v>
      </c>
    </row>
    <row r="487" spans="1:18" ht="16.5" customHeight="1">
      <c r="C487" s="30" t="s">
        <v>731</v>
      </c>
      <c r="M487" s="55" t="s">
        <v>1320</v>
      </c>
      <c r="N487" s="42">
        <v>2</v>
      </c>
      <c r="O487" s="104">
        <f>IF($P$181=0,0,N487/$P$181)</f>
        <v>1.2121212121212121E-2</v>
      </c>
    </row>
    <row r="488" spans="1:18" ht="16.5" customHeight="1">
      <c r="C488" s="30" t="s">
        <v>895</v>
      </c>
      <c r="M488" s="55" t="s">
        <v>1321</v>
      </c>
      <c r="N488" s="42">
        <v>113</v>
      </c>
      <c r="O488" s="104">
        <f>IF($P$181=0,0,N488/$P$181)</f>
        <v>0.68484848484848482</v>
      </c>
    </row>
    <row r="489" spans="1:18" ht="16.5" customHeight="1">
      <c r="C489" s="30" t="s">
        <v>106</v>
      </c>
      <c r="M489" s="55" t="s">
        <v>112</v>
      </c>
      <c r="N489" s="42"/>
      <c r="O489" s="104">
        <f>IF($P$181=0,0,N489/$P$181)</f>
        <v>0</v>
      </c>
    </row>
    <row r="490" spans="1:18">
      <c r="C490" s="108" t="s">
        <v>458</v>
      </c>
      <c r="M490" s="150" t="s">
        <v>951</v>
      </c>
      <c r="N490" s="50">
        <f>SUM(N486:N489)</f>
        <v>165</v>
      </c>
      <c r="O490" s="104">
        <f>IF($P$181=0,0,N490/$P$181)</f>
        <v>1</v>
      </c>
      <c r="P490" s="157" t="str">
        <f>IF(N490&lt;&gt;$P$181,"ATENTIE! Suma rezultata difera de efectivele de copii !","")</f>
        <v/>
      </c>
      <c r="Q490" s="54"/>
      <c r="R490" s="54"/>
    </row>
    <row r="491" spans="1:18" ht="15.75" customHeight="1">
      <c r="C491" s="108"/>
      <c r="M491" s="150"/>
      <c r="N491" s="50"/>
      <c r="O491" s="104"/>
      <c r="P491" s="54"/>
      <c r="Q491" s="54"/>
      <c r="R491" s="54"/>
    </row>
    <row r="492" spans="1:18" ht="15.75" customHeight="1">
      <c r="A492" s="23" t="s">
        <v>590</v>
      </c>
      <c r="B492" s="301" t="s">
        <v>1036</v>
      </c>
      <c r="C492" s="230"/>
      <c r="D492" s="230"/>
      <c r="E492" s="230"/>
      <c r="F492" s="230"/>
      <c r="G492" s="230"/>
      <c r="H492" s="230"/>
      <c r="I492" s="230"/>
      <c r="J492" s="230"/>
      <c r="K492" s="230"/>
      <c r="M492" s="44"/>
      <c r="N492" s="50"/>
      <c r="P492" s="71"/>
      <c r="Q492" s="71"/>
      <c r="R492" s="71"/>
    </row>
    <row r="493" spans="1:18" ht="15.75" customHeight="1">
      <c r="B493" s="230"/>
      <c r="C493" s="230"/>
      <c r="D493" s="230"/>
      <c r="E493" s="230"/>
      <c r="F493" s="230"/>
      <c r="G493" s="230"/>
      <c r="H493" s="230"/>
      <c r="I493" s="230"/>
      <c r="J493" s="230"/>
      <c r="K493" s="230"/>
      <c r="M493" s="44"/>
      <c r="N493" s="50"/>
      <c r="O493" s="50"/>
    </row>
    <row r="494" spans="1:18">
      <c r="B494" s="230"/>
      <c r="C494" s="230"/>
      <c r="D494" s="230"/>
      <c r="E494" s="230"/>
      <c r="F494" s="230"/>
      <c r="G494" s="230"/>
      <c r="H494" s="230"/>
      <c r="I494" s="230"/>
      <c r="J494" s="230"/>
      <c r="K494" s="230"/>
      <c r="M494" s="44"/>
      <c r="N494" s="50"/>
      <c r="O494" s="50"/>
    </row>
    <row r="495" spans="1:18" ht="13.5" thickBot="1">
      <c r="B495" s="75"/>
      <c r="C495" s="75"/>
      <c r="D495" s="75"/>
      <c r="E495" s="75"/>
      <c r="F495" s="75"/>
      <c r="G495" s="75"/>
      <c r="H495" s="75"/>
      <c r="I495" s="75"/>
      <c r="J495" s="75"/>
      <c r="K495" s="75"/>
      <c r="M495" s="44"/>
      <c r="N495" s="50"/>
      <c r="O495" s="50"/>
    </row>
    <row r="496" spans="1:18" ht="14.25">
      <c r="A496" s="23"/>
      <c r="B496" s="244" t="s">
        <v>118</v>
      </c>
      <c r="C496" s="261"/>
      <c r="D496" s="261"/>
      <c r="E496" s="261"/>
      <c r="F496" s="261"/>
      <c r="G496" s="261"/>
      <c r="H496" s="261"/>
      <c r="I496" s="261"/>
      <c r="J496" s="261"/>
      <c r="K496" s="261"/>
      <c r="M496" s="55" t="s">
        <v>119</v>
      </c>
      <c r="N496" s="52">
        <v>1</v>
      </c>
      <c r="O496" s="50"/>
    </row>
    <row r="497" spans="1:15">
      <c r="C497" s="233" t="s">
        <v>734</v>
      </c>
      <c r="D497" s="326"/>
      <c r="E497" s="326"/>
      <c r="F497" s="326"/>
      <c r="G497" s="326"/>
      <c r="H497" s="326"/>
      <c r="I497" s="326"/>
      <c r="J497" s="326"/>
      <c r="M497" s="44"/>
    </row>
    <row r="498" spans="1:15">
      <c r="C498" s="233" t="s">
        <v>735</v>
      </c>
      <c r="D498" s="234"/>
      <c r="E498" s="234"/>
      <c r="F498" s="234"/>
      <c r="G498" s="234"/>
      <c r="H498" s="234"/>
      <c r="I498" s="234"/>
      <c r="J498" s="234"/>
      <c r="M498" s="44"/>
    </row>
    <row r="499" spans="1:15" ht="16.5" customHeight="1">
      <c r="C499" s="233" t="s">
        <v>736</v>
      </c>
      <c r="D499" s="234"/>
      <c r="E499" s="234"/>
      <c r="F499" s="234"/>
      <c r="G499" s="234"/>
      <c r="H499" s="234"/>
      <c r="I499" s="234"/>
      <c r="J499" s="234"/>
      <c r="M499" s="44"/>
    </row>
    <row r="500" spans="1:15" ht="16.5" customHeight="1" thickBot="1">
      <c r="C500" s="12"/>
      <c r="M500" s="44"/>
      <c r="N500" s="50"/>
      <c r="O500" s="50"/>
    </row>
    <row r="501" spans="1:15" ht="16.5" customHeight="1" thickBot="1">
      <c r="A501" s="23"/>
      <c r="B501" s="244" t="s">
        <v>120</v>
      </c>
      <c r="C501" s="261"/>
      <c r="D501" s="261"/>
      <c r="E501" s="261"/>
      <c r="F501" s="261"/>
      <c r="G501" s="261"/>
      <c r="H501" s="261"/>
      <c r="I501" s="261"/>
      <c r="J501" s="261"/>
      <c r="K501" s="261"/>
      <c r="M501" s="55" t="s">
        <v>952</v>
      </c>
      <c r="N501" s="13">
        <v>1</v>
      </c>
      <c r="O501" s="50"/>
    </row>
    <row r="502" spans="1:15">
      <c r="C502" s="233" t="s">
        <v>737</v>
      </c>
      <c r="D502" s="234"/>
      <c r="E502" s="234"/>
      <c r="F502" s="234"/>
      <c r="G502" s="234"/>
      <c r="H502" s="234"/>
      <c r="I502" s="234"/>
      <c r="J502" s="234"/>
      <c r="M502" s="44"/>
      <c r="N502" s="50"/>
    </row>
    <row r="503" spans="1:15">
      <c r="C503" s="233" t="s">
        <v>738</v>
      </c>
      <c r="D503" s="234"/>
      <c r="E503" s="234"/>
      <c r="F503" s="234"/>
      <c r="G503" s="234"/>
      <c r="H503" s="234"/>
      <c r="I503" s="234"/>
      <c r="J503" s="234"/>
      <c r="M503" s="44"/>
      <c r="N503" s="50"/>
    </row>
    <row r="504" spans="1:15" ht="12.75" customHeight="1" thickBot="1">
      <c r="C504" s="12"/>
      <c r="M504" s="44"/>
      <c r="N504" s="27"/>
      <c r="O504" s="50"/>
    </row>
    <row r="505" spans="1:15" ht="12.75" customHeight="1" thickBot="1">
      <c r="A505" s="23"/>
      <c r="B505" s="244" t="s">
        <v>121</v>
      </c>
      <c r="C505" s="261"/>
      <c r="D505" s="261"/>
      <c r="E505" s="261"/>
      <c r="F505" s="261"/>
      <c r="G505" s="261"/>
      <c r="H505" s="261"/>
      <c r="I505" s="261"/>
      <c r="J505" s="261"/>
      <c r="K505" s="261"/>
      <c r="M505" s="55" t="s">
        <v>631</v>
      </c>
      <c r="N505" s="13"/>
      <c r="O505" s="50"/>
    </row>
    <row r="506" spans="1:15" ht="12.75" customHeight="1">
      <c r="C506" s="30" t="s">
        <v>732</v>
      </c>
      <c r="M506" s="44"/>
      <c r="N506" s="50"/>
    </row>
    <row r="507" spans="1:15">
      <c r="C507" s="30" t="s">
        <v>733</v>
      </c>
      <c r="M507" s="44"/>
      <c r="N507" s="50"/>
    </row>
    <row r="508" spans="1:15">
      <c r="C508" s="12"/>
      <c r="M508" s="44"/>
      <c r="N508" s="50"/>
      <c r="O508" s="50"/>
    </row>
    <row r="509" spans="1:15" ht="12.75" customHeight="1" thickBot="1">
      <c r="A509" s="21" t="s">
        <v>757</v>
      </c>
      <c r="B509" s="244" t="s">
        <v>716</v>
      </c>
      <c r="C509" s="261"/>
      <c r="D509" s="261"/>
      <c r="E509" s="261"/>
      <c r="F509" s="261"/>
      <c r="G509" s="261"/>
      <c r="H509" s="261"/>
      <c r="I509" s="261"/>
      <c r="J509" s="261"/>
      <c r="K509" s="261"/>
      <c r="M509" s="44"/>
      <c r="N509" s="27"/>
      <c r="O509" s="50"/>
    </row>
    <row r="510" spans="1:15" ht="12.75" customHeight="1">
      <c r="A510" s="23"/>
      <c r="B510" s="244" t="s">
        <v>122</v>
      </c>
      <c r="C510" s="261"/>
      <c r="D510" s="261"/>
      <c r="E510" s="261"/>
      <c r="F510" s="261"/>
      <c r="G510" s="261"/>
      <c r="H510" s="261"/>
      <c r="I510" s="261"/>
      <c r="J510" s="261"/>
      <c r="K510" s="261"/>
      <c r="M510" s="55" t="s">
        <v>1322</v>
      </c>
      <c r="N510" s="52"/>
      <c r="O510" s="50"/>
    </row>
    <row r="511" spans="1:15">
      <c r="C511" s="158" t="s">
        <v>737</v>
      </c>
      <c r="D511" s="76"/>
      <c r="E511" s="76"/>
      <c r="F511" s="76"/>
      <c r="G511" s="76"/>
      <c r="H511" s="76"/>
      <c r="I511" s="76"/>
      <c r="J511" s="76"/>
      <c r="M511" s="44"/>
      <c r="N511" s="50"/>
    </row>
    <row r="512" spans="1:15">
      <c r="C512" s="158" t="s">
        <v>738</v>
      </c>
      <c r="D512" s="76"/>
      <c r="E512" s="76"/>
      <c r="F512" s="76"/>
      <c r="G512" s="76"/>
      <c r="H512" s="76"/>
      <c r="I512" s="76"/>
      <c r="J512" s="76"/>
      <c r="M512" s="44"/>
      <c r="N512" s="50"/>
    </row>
    <row r="513" spans="1:20">
      <c r="C513" s="27" t="s">
        <v>896</v>
      </c>
      <c r="D513" s="54"/>
      <c r="E513" s="54"/>
      <c r="F513" s="54"/>
      <c r="G513" s="54"/>
      <c r="H513" s="54"/>
      <c r="I513" s="54"/>
      <c r="J513" s="54"/>
      <c r="M513" s="44"/>
      <c r="N513" s="50"/>
    </row>
    <row r="514" spans="1:20" ht="14.25">
      <c r="A514" s="23"/>
      <c r="B514" s="244" t="s">
        <v>123</v>
      </c>
      <c r="C514" s="261"/>
      <c r="D514" s="261"/>
      <c r="E514" s="261"/>
      <c r="F514" s="261"/>
      <c r="G514" s="261"/>
      <c r="H514" s="261"/>
      <c r="I514" s="261"/>
      <c r="J514" s="261"/>
      <c r="K514" s="261"/>
      <c r="M514" s="44"/>
      <c r="N514" s="27"/>
      <c r="O514" s="50"/>
    </row>
    <row r="515" spans="1:20">
      <c r="C515" s="30" t="s">
        <v>740</v>
      </c>
      <c r="J515" s="76" t="s">
        <v>728</v>
      </c>
      <c r="K515" s="76" t="s">
        <v>729</v>
      </c>
      <c r="M515" s="55" t="s">
        <v>124</v>
      </c>
      <c r="N515" s="42">
        <v>1</v>
      </c>
    </row>
    <row r="516" spans="1:20">
      <c r="C516" s="30" t="s">
        <v>797</v>
      </c>
      <c r="J516" s="76" t="s">
        <v>728</v>
      </c>
      <c r="K516" s="76" t="s">
        <v>729</v>
      </c>
      <c r="M516" s="55" t="s">
        <v>125</v>
      </c>
      <c r="N516" s="42">
        <v>1</v>
      </c>
    </row>
    <row r="517" spans="1:20">
      <c r="C517" s="30" t="s">
        <v>798</v>
      </c>
      <c r="J517" s="76" t="s">
        <v>728</v>
      </c>
      <c r="K517" s="76" t="s">
        <v>729</v>
      </c>
      <c r="M517" s="55" t="s">
        <v>126</v>
      </c>
      <c r="N517" s="42">
        <v>1</v>
      </c>
    </row>
    <row r="518" spans="1:20" ht="12.75" customHeight="1">
      <c r="C518" s="12"/>
      <c r="M518" s="44"/>
      <c r="N518" s="50"/>
      <c r="O518" s="50"/>
    </row>
    <row r="519" spans="1:20" ht="12.75" customHeight="1"/>
    <row r="520" spans="1:20" ht="20.25">
      <c r="A520" s="336" t="s">
        <v>452</v>
      </c>
      <c r="B520" s="337"/>
      <c r="C520" s="337"/>
      <c r="D520" s="337"/>
      <c r="E520" s="337"/>
      <c r="F520" s="337"/>
      <c r="G520" s="337"/>
      <c r="H520" s="337"/>
      <c r="I520" s="337"/>
      <c r="J520" s="337"/>
      <c r="K520" s="338"/>
      <c r="L520" s="1"/>
    </row>
    <row r="522" spans="1:20" ht="18.75">
      <c r="A522" s="298" t="s">
        <v>453</v>
      </c>
      <c r="B522" s="298"/>
      <c r="C522" s="298"/>
      <c r="D522" s="298"/>
      <c r="E522" s="298"/>
      <c r="F522" s="298"/>
      <c r="G522" s="298"/>
      <c r="H522" s="298"/>
      <c r="I522" s="298"/>
      <c r="J522" s="298"/>
      <c r="K522" s="298"/>
    </row>
    <row r="524" spans="1:20" ht="14.25">
      <c r="A524" s="21" t="s">
        <v>1323</v>
      </c>
      <c r="B524" s="228" t="s">
        <v>435</v>
      </c>
      <c r="C524" s="238"/>
      <c r="D524" s="238"/>
      <c r="E524" s="238"/>
      <c r="F524" s="238"/>
      <c r="G524" s="238"/>
      <c r="H524" s="238"/>
      <c r="I524" s="238"/>
      <c r="J524" s="238"/>
      <c r="K524" s="238"/>
      <c r="M524" s="55"/>
    </row>
    <row r="525" spans="1:20" ht="14.25">
      <c r="A525" s="21"/>
      <c r="B525" s="449" t="s">
        <v>436</v>
      </c>
      <c r="C525" s="445"/>
      <c r="D525" s="445"/>
      <c r="E525" s="445"/>
      <c r="F525" s="416" t="s">
        <v>746</v>
      </c>
      <c r="G525" s="280"/>
      <c r="H525" s="280"/>
      <c r="I525" s="280"/>
      <c r="J525" s="280"/>
      <c r="K525" s="280"/>
      <c r="L525" s="5"/>
      <c r="N525" s="444" t="s">
        <v>746</v>
      </c>
      <c r="O525" s="445"/>
      <c r="P525" s="445"/>
      <c r="Q525" s="445"/>
      <c r="R525" s="445"/>
      <c r="S525" s="445"/>
      <c r="T525" s="61"/>
    </row>
    <row r="526" spans="1:20" ht="12.75" customHeight="1">
      <c r="A526" s="23"/>
      <c r="B526" s="445"/>
      <c r="C526" s="445"/>
      <c r="D526" s="445"/>
      <c r="E526" s="445"/>
      <c r="F526" s="446" t="s">
        <v>71</v>
      </c>
      <c r="G526" s="446"/>
      <c r="H526" s="446"/>
      <c r="I526" s="446" t="s">
        <v>72</v>
      </c>
      <c r="J526" s="446"/>
      <c r="K526" s="446"/>
      <c r="L526" s="5"/>
      <c r="N526" s="446" t="s">
        <v>71</v>
      </c>
      <c r="O526" s="446"/>
      <c r="P526" s="446"/>
      <c r="Q526" s="446" t="s">
        <v>72</v>
      </c>
      <c r="R526" s="446"/>
      <c r="S526" s="446"/>
      <c r="T526" s="61"/>
    </row>
    <row r="527" spans="1:20" ht="23.25" customHeight="1">
      <c r="A527" s="23"/>
      <c r="B527" s="445"/>
      <c r="C527" s="445"/>
      <c r="D527" s="445"/>
      <c r="E527" s="445"/>
      <c r="F527" s="260" t="s">
        <v>457</v>
      </c>
      <c r="G527" s="260" t="s">
        <v>741</v>
      </c>
      <c r="H527" s="279" t="s">
        <v>747</v>
      </c>
      <c r="I527" s="260" t="s">
        <v>457</v>
      </c>
      <c r="J527" s="260" t="s">
        <v>741</v>
      </c>
      <c r="K527" s="279" t="s">
        <v>747</v>
      </c>
      <c r="L527" s="5"/>
      <c r="M527" s="5"/>
      <c r="N527" s="260" t="s">
        <v>457</v>
      </c>
      <c r="O527" s="260" t="s">
        <v>741</v>
      </c>
      <c r="P527" s="279" t="s">
        <v>747</v>
      </c>
      <c r="Q527" s="260" t="s">
        <v>457</v>
      </c>
      <c r="R527" s="260" t="s">
        <v>741</v>
      </c>
      <c r="S527" s="279" t="s">
        <v>747</v>
      </c>
      <c r="T527" s="20"/>
    </row>
    <row r="528" spans="1:20" ht="24" customHeight="1">
      <c r="A528" s="23"/>
      <c r="B528" s="445"/>
      <c r="C528" s="445"/>
      <c r="D528" s="445"/>
      <c r="E528" s="445"/>
      <c r="F528" s="281"/>
      <c r="G528" s="260"/>
      <c r="H528" s="280"/>
      <c r="I528" s="281"/>
      <c r="J528" s="260"/>
      <c r="K528" s="280"/>
      <c r="L528" s="5"/>
      <c r="M528" s="5"/>
      <c r="N528" s="281"/>
      <c r="O528" s="260"/>
      <c r="P528" s="280"/>
      <c r="Q528" s="281"/>
      <c r="R528" s="260"/>
      <c r="S528" s="280"/>
      <c r="T528" s="20"/>
    </row>
    <row r="529" spans="1:19">
      <c r="B529" s="256" t="s">
        <v>454</v>
      </c>
      <c r="C529" s="257"/>
      <c r="D529" s="257"/>
      <c r="E529" s="258"/>
      <c r="F529" s="72"/>
      <c r="G529" s="62" t="s">
        <v>463</v>
      </c>
      <c r="H529" s="63"/>
      <c r="I529" s="63"/>
      <c r="J529" s="63"/>
      <c r="K529" s="77"/>
      <c r="M529" s="55" t="s">
        <v>127</v>
      </c>
      <c r="N529" s="42">
        <v>18</v>
      </c>
      <c r="O529" s="56"/>
      <c r="P529" s="56"/>
      <c r="Q529" s="56"/>
      <c r="R529" s="42"/>
      <c r="S529" s="56"/>
    </row>
    <row r="530" spans="1:19">
      <c r="B530" s="256" t="s">
        <v>455</v>
      </c>
      <c r="C530" s="257"/>
      <c r="D530" s="257"/>
      <c r="E530" s="258"/>
      <c r="F530" s="72"/>
      <c r="G530" s="62" t="s">
        <v>463</v>
      </c>
      <c r="H530" s="63"/>
      <c r="I530" s="63"/>
      <c r="J530" s="63"/>
      <c r="K530" s="77"/>
      <c r="M530" s="55" t="s">
        <v>128</v>
      </c>
      <c r="N530" s="42">
        <v>15</v>
      </c>
      <c r="O530" s="56"/>
      <c r="P530" s="56"/>
      <c r="Q530" s="56"/>
      <c r="R530" s="42"/>
      <c r="S530" s="56"/>
    </row>
    <row r="531" spans="1:19">
      <c r="B531" s="256" t="s">
        <v>456</v>
      </c>
      <c r="C531" s="257"/>
      <c r="D531" s="257"/>
      <c r="E531" s="258"/>
      <c r="F531" s="72"/>
      <c r="G531" s="62" t="s">
        <v>463</v>
      </c>
      <c r="H531" s="63"/>
      <c r="I531" s="63"/>
      <c r="J531" s="63"/>
      <c r="K531" s="77"/>
      <c r="M531" s="55" t="s">
        <v>129</v>
      </c>
      <c r="N531" s="42">
        <v>2</v>
      </c>
      <c r="O531" s="56"/>
      <c r="P531" s="56"/>
      <c r="Q531" s="56"/>
      <c r="R531" s="42"/>
      <c r="S531" s="56"/>
    </row>
    <row r="532" spans="1:19" ht="14.25" customHeight="1">
      <c r="B532" s="31"/>
      <c r="C532" s="31"/>
      <c r="D532" s="31"/>
      <c r="E532" s="31"/>
      <c r="F532" s="31"/>
      <c r="G532" s="31"/>
    </row>
    <row r="533" spans="1:19" ht="12.75" customHeight="1">
      <c r="A533" s="21" t="s">
        <v>758</v>
      </c>
      <c r="B533" s="442" t="s">
        <v>441</v>
      </c>
      <c r="C533" s="231"/>
      <c r="D533" s="231"/>
      <c r="E533" s="231"/>
      <c r="F533" s="323"/>
      <c r="G533" s="323"/>
      <c r="H533" s="323"/>
      <c r="I533" s="323"/>
      <c r="J533" s="323"/>
      <c r="K533" s="323"/>
    </row>
    <row r="534" spans="1:19">
      <c r="B534" s="70"/>
      <c r="C534" s="233" t="s">
        <v>437</v>
      </c>
      <c r="D534" s="237"/>
      <c r="E534" s="237"/>
      <c r="F534" s="237"/>
      <c r="G534" s="237"/>
      <c r="H534" s="76"/>
      <c r="I534" s="76"/>
      <c r="J534" s="76" t="s">
        <v>728</v>
      </c>
      <c r="K534" s="76" t="s">
        <v>729</v>
      </c>
      <c r="M534" s="55" t="s">
        <v>758</v>
      </c>
      <c r="N534" s="42">
        <v>1</v>
      </c>
    </row>
    <row r="535" spans="1:19" ht="14.25">
      <c r="B535" s="201" t="s">
        <v>442</v>
      </c>
      <c r="C535" s="140"/>
      <c r="D535" s="54"/>
      <c r="E535" s="54"/>
      <c r="F535" s="54"/>
      <c r="G535" s="54"/>
      <c r="H535" s="76"/>
      <c r="I535" s="76"/>
      <c r="J535" s="76"/>
      <c r="K535" s="76"/>
      <c r="M535" s="55"/>
      <c r="N535" s="55"/>
    </row>
    <row r="536" spans="1:19">
      <c r="B536" s="70"/>
      <c r="C536" s="233" t="s">
        <v>438</v>
      </c>
      <c r="D536" s="237"/>
      <c r="E536" s="237"/>
      <c r="F536" s="237"/>
      <c r="G536" s="237"/>
      <c r="H536" s="76"/>
      <c r="I536" s="76"/>
      <c r="J536" s="76" t="s">
        <v>728</v>
      </c>
      <c r="K536" s="76" t="s">
        <v>729</v>
      </c>
      <c r="M536" s="55" t="s">
        <v>38</v>
      </c>
      <c r="N536" s="42">
        <v>1</v>
      </c>
    </row>
    <row r="537" spans="1:19">
      <c r="B537" s="31"/>
      <c r="C537" s="425" t="s">
        <v>439</v>
      </c>
      <c r="D537" s="225"/>
      <c r="E537" s="225"/>
      <c r="F537" s="225"/>
      <c r="G537" s="225"/>
      <c r="H537" s="76"/>
      <c r="I537" s="76"/>
      <c r="J537" s="76" t="s">
        <v>728</v>
      </c>
      <c r="K537" s="76" t="s">
        <v>729</v>
      </c>
      <c r="M537" s="55" t="s">
        <v>39</v>
      </c>
      <c r="N537" s="42"/>
    </row>
    <row r="538" spans="1:19">
      <c r="B538" s="31"/>
      <c r="C538" s="443" t="s">
        <v>440</v>
      </c>
      <c r="D538" s="225"/>
      <c r="E538" s="225"/>
      <c r="F538" s="225"/>
      <c r="G538" s="225"/>
      <c r="H538" s="76"/>
      <c r="I538" s="76"/>
      <c r="J538" s="76" t="s">
        <v>728</v>
      </c>
      <c r="K538" s="76" t="s">
        <v>729</v>
      </c>
      <c r="M538" s="55" t="s">
        <v>130</v>
      </c>
      <c r="N538" s="42"/>
    </row>
    <row r="540" spans="1:19" ht="15">
      <c r="A540" s="122" t="s">
        <v>759</v>
      </c>
      <c r="B540" s="159" t="s">
        <v>1325</v>
      </c>
      <c r="N540" s="254" t="s">
        <v>105</v>
      </c>
      <c r="O540" s="254" t="s">
        <v>751</v>
      </c>
    </row>
    <row r="541" spans="1:19" ht="14.25" customHeight="1">
      <c r="B541" s="21" t="s">
        <v>808</v>
      </c>
      <c r="M541" s="23"/>
      <c r="N541" s="255"/>
      <c r="O541" s="255"/>
    </row>
    <row r="542" spans="1:19">
      <c r="C542" s="264" t="s">
        <v>809</v>
      </c>
      <c r="D542" s="237"/>
      <c r="E542" s="237"/>
      <c r="F542" s="237"/>
      <c r="G542" s="237"/>
      <c r="H542" s="237"/>
      <c r="I542" s="237"/>
      <c r="J542" s="237"/>
      <c r="K542" s="237"/>
      <c r="M542" s="23" t="s">
        <v>443</v>
      </c>
      <c r="N542" s="56">
        <v>1</v>
      </c>
      <c r="O542" s="56"/>
    </row>
    <row r="543" spans="1:19">
      <c r="C543" s="380" t="s">
        <v>810</v>
      </c>
      <c r="D543" s="225"/>
      <c r="E543" s="225"/>
      <c r="F543" s="225"/>
      <c r="G543" s="225"/>
      <c r="H543" s="225"/>
      <c r="I543" s="225"/>
      <c r="J543" s="225"/>
      <c r="K543" s="225"/>
      <c r="M543" s="23" t="s">
        <v>444</v>
      </c>
      <c r="N543" s="56"/>
      <c r="O543" s="56"/>
    </row>
    <row r="544" spans="1:19" ht="12.75" customHeight="1">
      <c r="C544" s="225"/>
      <c r="D544" s="225"/>
      <c r="E544" s="225"/>
      <c r="F544" s="225"/>
      <c r="G544" s="225"/>
      <c r="H544" s="225"/>
      <c r="I544" s="225"/>
      <c r="J544" s="225"/>
      <c r="K544" s="225"/>
    </row>
    <row r="545" spans="1:15">
      <c r="C545" s="23"/>
      <c r="D545" s="23"/>
      <c r="E545" s="23"/>
      <c r="F545" s="23"/>
      <c r="G545" s="23"/>
      <c r="H545" s="23"/>
      <c r="I545" s="23"/>
      <c r="J545" s="23"/>
      <c r="K545" s="23"/>
      <c r="N545" s="254" t="s">
        <v>105</v>
      </c>
      <c r="O545" s="254" t="s">
        <v>751</v>
      </c>
    </row>
    <row r="546" spans="1:15" ht="15">
      <c r="A546" s="122" t="s">
        <v>760</v>
      </c>
      <c r="B546" s="159" t="s">
        <v>588</v>
      </c>
      <c r="N546" s="255"/>
      <c r="O546" s="255"/>
    </row>
    <row r="547" spans="1:15" ht="14.25" customHeight="1">
      <c r="A547" s="122"/>
      <c r="B547" s="23" t="s">
        <v>131</v>
      </c>
      <c r="C547" s="21" t="s">
        <v>589</v>
      </c>
      <c r="M547" s="23" t="s">
        <v>131</v>
      </c>
      <c r="N547" s="42">
        <v>2</v>
      </c>
      <c r="O547" s="42"/>
    </row>
    <row r="548" spans="1:15">
      <c r="C548" s="23" t="s">
        <v>472</v>
      </c>
    </row>
    <row r="549" spans="1:15">
      <c r="C549" s="23" t="s">
        <v>473</v>
      </c>
    </row>
    <row r="550" spans="1:15" ht="12.75" customHeight="1">
      <c r="C550" s="23" t="s">
        <v>474</v>
      </c>
    </row>
    <row r="551" spans="1:15" ht="12.75" customHeight="1">
      <c r="C551" s="23" t="s">
        <v>475</v>
      </c>
    </row>
    <row r="553" spans="1:15" ht="14.25">
      <c r="A553" s="122"/>
      <c r="B553" s="23" t="s">
        <v>132</v>
      </c>
      <c r="C553" s="301" t="s">
        <v>787</v>
      </c>
      <c r="D553" s="230"/>
      <c r="E553" s="230"/>
      <c r="F553" s="230"/>
      <c r="G553" s="230"/>
      <c r="H553" s="230"/>
      <c r="I553" s="230"/>
      <c r="J553" s="230"/>
      <c r="K553" s="230"/>
      <c r="M553" s="23" t="s">
        <v>132</v>
      </c>
      <c r="N553" s="42">
        <v>1</v>
      </c>
    </row>
    <row r="554" spans="1:15" ht="14.25">
      <c r="A554" s="122"/>
      <c r="B554" s="60"/>
      <c r="C554" s="230"/>
      <c r="D554" s="230"/>
      <c r="E554" s="230"/>
      <c r="F554" s="230"/>
      <c r="G554" s="230"/>
      <c r="H554" s="230"/>
      <c r="I554" s="230"/>
      <c r="J554" s="230"/>
      <c r="K554" s="230"/>
      <c r="M554" s="55"/>
    </row>
    <row r="555" spans="1:15">
      <c r="C555" s="439" t="s">
        <v>446</v>
      </c>
      <c r="D555" s="440"/>
      <c r="E555" s="440"/>
      <c r="F555" s="440"/>
      <c r="G555" s="440"/>
      <c r="H555" s="440"/>
      <c r="I555" s="441"/>
      <c r="J555" s="441"/>
      <c r="K555" s="441"/>
    </row>
    <row r="556" spans="1:15">
      <c r="C556" s="380" t="s">
        <v>445</v>
      </c>
      <c r="D556" s="433"/>
      <c r="E556" s="433"/>
      <c r="F556" s="433"/>
      <c r="G556" s="433"/>
      <c r="H556" s="433"/>
      <c r="I556" s="433"/>
      <c r="J556" s="433"/>
      <c r="K556" s="433"/>
    </row>
    <row r="557" spans="1:15">
      <c r="C557" s="433"/>
      <c r="D557" s="433"/>
      <c r="E557" s="433"/>
      <c r="F557" s="433"/>
      <c r="G557" s="433"/>
      <c r="H557" s="433"/>
      <c r="I557" s="433"/>
      <c r="J557" s="433"/>
      <c r="K557" s="433"/>
    </row>
    <row r="560" spans="1:15" ht="19.5">
      <c r="A560" s="298" t="s">
        <v>158</v>
      </c>
      <c r="B560" s="298"/>
      <c r="C560" s="298"/>
      <c r="D560" s="298"/>
      <c r="E560" s="298"/>
      <c r="F560" s="298"/>
      <c r="G560" s="298"/>
      <c r="H560" s="298"/>
      <c r="I560" s="298"/>
      <c r="J560" s="298"/>
      <c r="K560" s="298"/>
    </row>
    <row r="562" spans="1:23" ht="14.25" customHeight="1">
      <c r="A562" s="30"/>
      <c r="B562" s="30"/>
      <c r="C562" s="30"/>
      <c r="D562" s="30"/>
      <c r="E562" s="30"/>
      <c r="F562" s="30"/>
      <c r="G562" s="30"/>
      <c r="H562" s="30"/>
      <c r="I562" s="30"/>
      <c r="J562" s="30"/>
      <c r="K562" s="30"/>
    </row>
    <row r="563" spans="1:23" ht="14.25" customHeight="1">
      <c r="A563" s="30" t="s">
        <v>133</v>
      </c>
      <c r="B563" s="93" t="s">
        <v>634</v>
      </c>
    </row>
    <row r="564" spans="1:23" ht="12.75" customHeight="1">
      <c r="C564" s="264" t="s">
        <v>522</v>
      </c>
      <c r="D564" s="237"/>
      <c r="E564" s="237"/>
      <c r="F564" s="237"/>
      <c r="G564" s="237"/>
      <c r="H564" s="237"/>
      <c r="I564" s="237"/>
      <c r="J564" s="76" t="s">
        <v>728</v>
      </c>
      <c r="K564" s="76" t="s">
        <v>729</v>
      </c>
      <c r="M564" s="55" t="s">
        <v>134</v>
      </c>
      <c r="N564" s="42">
        <v>1</v>
      </c>
    </row>
    <row r="565" spans="1:23">
      <c r="C565" s="264" t="s">
        <v>523</v>
      </c>
      <c r="D565" s="237"/>
      <c r="E565" s="237"/>
      <c r="F565" s="237"/>
      <c r="G565" s="237"/>
      <c r="H565" s="237"/>
      <c r="I565" s="237"/>
      <c r="J565" s="76" t="s">
        <v>728</v>
      </c>
      <c r="K565" s="76" t="s">
        <v>729</v>
      </c>
      <c r="M565" s="55" t="s">
        <v>135</v>
      </c>
      <c r="N565" s="42">
        <v>1</v>
      </c>
    </row>
    <row r="566" spans="1:23" ht="12.75" customHeight="1">
      <c r="C566" s="380" t="s">
        <v>651</v>
      </c>
      <c r="D566" s="225"/>
      <c r="E566" s="225"/>
      <c r="F566" s="225"/>
      <c r="G566" s="225"/>
      <c r="H566" s="225"/>
      <c r="I566" s="225"/>
      <c r="J566" s="76" t="s">
        <v>728</v>
      </c>
      <c r="K566" s="76" t="s">
        <v>729</v>
      </c>
      <c r="M566" s="55" t="s">
        <v>136</v>
      </c>
      <c r="N566" s="42"/>
    </row>
    <row r="567" spans="1:23" ht="15.75" customHeight="1">
      <c r="C567" s="71"/>
      <c r="D567" s="71"/>
      <c r="E567" s="71"/>
      <c r="F567" s="71"/>
      <c r="H567" s="76"/>
      <c r="I567" s="76"/>
    </row>
    <row r="568" spans="1:23" ht="15.75" customHeight="1">
      <c r="A568" s="30" t="s">
        <v>137</v>
      </c>
      <c r="B568" s="228" t="s">
        <v>652</v>
      </c>
      <c r="C568" s="480"/>
      <c r="D568" s="480"/>
      <c r="E568" s="480"/>
      <c r="F568" s="480"/>
      <c r="G568" s="480"/>
      <c r="H568" s="480"/>
      <c r="I568" s="480"/>
      <c r="J568" s="480"/>
      <c r="K568" s="480"/>
      <c r="M568" s="55"/>
    </row>
    <row r="569" spans="1:23" ht="15.75" customHeight="1">
      <c r="A569"/>
      <c r="B569" s="265"/>
      <c r="C569" s="266"/>
      <c r="D569" s="266"/>
      <c r="E569" s="267"/>
      <c r="F569" s="444" t="s">
        <v>667</v>
      </c>
      <c r="G569" s="490"/>
      <c r="H569" s="490"/>
      <c r="I569" s="490"/>
      <c r="J569" s="78"/>
      <c r="K569" s="37"/>
      <c r="N569" s="342" t="s">
        <v>667</v>
      </c>
      <c r="O569" s="343"/>
      <c r="P569" s="343"/>
      <c r="Q569" s="343"/>
      <c r="R569"/>
      <c r="S569"/>
      <c r="T569"/>
      <c r="U569"/>
      <c r="V569"/>
      <c r="W569"/>
    </row>
    <row r="570" spans="1:23">
      <c r="A570"/>
      <c r="B570" s="268"/>
      <c r="C570" s="248"/>
      <c r="D570" s="248"/>
      <c r="E570" s="269"/>
      <c r="F570" s="276" t="s">
        <v>457</v>
      </c>
      <c r="G570" s="273" t="s">
        <v>668</v>
      </c>
      <c r="H570" s="273" t="s">
        <v>461</v>
      </c>
      <c r="I570" s="273" t="s">
        <v>459</v>
      </c>
      <c r="J570" s="128"/>
      <c r="K570" s="43"/>
      <c r="N570" s="344" t="s">
        <v>457</v>
      </c>
      <c r="O570" s="340" t="s">
        <v>460</v>
      </c>
      <c r="P570" s="340" t="s">
        <v>461</v>
      </c>
      <c r="Q570" s="340" t="s">
        <v>459</v>
      </c>
      <c r="R570"/>
      <c r="S570"/>
      <c r="T570"/>
      <c r="U570"/>
      <c r="V570"/>
      <c r="W570"/>
    </row>
    <row r="571" spans="1:23">
      <c r="A571"/>
      <c r="B571" s="268"/>
      <c r="C571" s="248"/>
      <c r="D571" s="248"/>
      <c r="E571" s="269"/>
      <c r="F571" s="277"/>
      <c r="G571" s="479"/>
      <c r="H571" s="274"/>
      <c r="I571" s="274"/>
      <c r="J571" s="129"/>
      <c r="K571" s="16"/>
      <c r="N571" s="277"/>
      <c r="O571" s="345"/>
      <c r="P571" s="274"/>
      <c r="Q571" s="341"/>
      <c r="R571"/>
      <c r="S571"/>
      <c r="T571"/>
      <c r="U571"/>
      <c r="V571"/>
      <c r="W571"/>
    </row>
    <row r="572" spans="1:23">
      <c r="A572"/>
      <c r="B572" s="268"/>
      <c r="C572" s="248"/>
      <c r="D572" s="248"/>
      <c r="E572" s="269"/>
      <c r="F572" s="277"/>
      <c r="G572" s="274"/>
      <c r="H572" s="274"/>
      <c r="I572" s="274"/>
      <c r="J572" s="129"/>
      <c r="K572" s="16"/>
      <c r="N572" s="277"/>
      <c r="O572" s="345"/>
      <c r="P572" s="274"/>
      <c r="Q572" s="341"/>
      <c r="R572"/>
      <c r="S572"/>
      <c r="T572"/>
      <c r="U572"/>
      <c r="V572"/>
      <c r="W572"/>
    </row>
    <row r="573" spans="1:23" ht="12.75" customHeight="1">
      <c r="A573"/>
      <c r="B573" s="270"/>
      <c r="C573" s="271"/>
      <c r="D573" s="271"/>
      <c r="E573" s="272"/>
      <c r="F573" s="278"/>
      <c r="G573" s="275"/>
      <c r="H573" s="275"/>
      <c r="I573" s="275"/>
      <c r="J573" s="129"/>
      <c r="K573" s="16"/>
      <c r="N573" s="278"/>
      <c r="O573" s="275"/>
      <c r="P573" s="275"/>
      <c r="Q573" s="275"/>
      <c r="R573"/>
      <c r="S573"/>
      <c r="T573"/>
      <c r="U573"/>
      <c r="V573"/>
      <c r="W573"/>
    </row>
    <row r="574" spans="1:23">
      <c r="A574"/>
      <c r="B574" s="493" t="s">
        <v>462</v>
      </c>
      <c r="C574" s="494"/>
      <c r="D574" s="494"/>
      <c r="E574" s="494"/>
      <c r="F574" s="26"/>
      <c r="G574" s="32"/>
      <c r="H574" s="32"/>
      <c r="I574" s="32"/>
      <c r="J574" s="44"/>
      <c r="K574" s="44"/>
      <c r="M574" s="55" t="s">
        <v>141</v>
      </c>
      <c r="N574" s="42">
        <v>80</v>
      </c>
      <c r="O574" s="56"/>
      <c r="P574" s="56"/>
      <c r="Q574" s="56"/>
      <c r="R574"/>
      <c r="S574"/>
      <c r="T574"/>
      <c r="U574"/>
      <c r="V574"/>
      <c r="W574"/>
    </row>
    <row r="575" spans="1:23">
      <c r="A575"/>
      <c r="B575" s="434" t="s">
        <v>138</v>
      </c>
      <c r="C575" s="292"/>
      <c r="D575" s="292"/>
      <c r="E575" s="292"/>
      <c r="F575" s="26"/>
      <c r="G575" s="32"/>
      <c r="H575" s="32"/>
      <c r="I575" s="32"/>
      <c r="J575" s="44"/>
      <c r="K575" s="44"/>
      <c r="M575" s="55" t="s">
        <v>142</v>
      </c>
      <c r="N575" s="42">
        <v>150</v>
      </c>
      <c r="O575" s="56"/>
      <c r="P575" s="56"/>
      <c r="Q575" s="56"/>
      <c r="R575"/>
      <c r="S575"/>
      <c r="T575"/>
      <c r="U575"/>
      <c r="V575"/>
      <c r="W575"/>
    </row>
    <row r="576" spans="1:23" ht="12.75" customHeight="1">
      <c r="A576"/>
      <c r="B576" s="172"/>
      <c r="C576" s="132"/>
      <c r="D576" s="132"/>
      <c r="E576" s="132"/>
      <c r="F576" s="27"/>
      <c r="G576" s="44"/>
      <c r="H576" s="44"/>
      <c r="I576" s="44"/>
      <c r="J576" s="44"/>
      <c r="K576" s="44"/>
      <c r="M576" s="55"/>
      <c r="N576" s="44"/>
      <c r="O576" s="55"/>
      <c r="P576" s="44"/>
      <c r="Q576" s="55"/>
      <c r="R576"/>
      <c r="S576"/>
      <c r="T576"/>
      <c r="U576"/>
      <c r="V576"/>
      <c r="W576"/>
    </row>
    <row r="577" spans="1:23" ht="12.75" customHeight="1">
      <c r="A577" s="30" t="s">
        <v>140</v>
      </c>
      <c r="B577" s="93" t="s">
        <v>139</v>
      </c>
      <c r="C577" s="132"/>
      <c r="D577" s="132"/>
      <c r="E577" s="132"/>
      <c r="F577" s="27"/>
      <c r="G577" s="44"/>
      <c r="H577" s="44"/>
      <c r="I577" s="44"/>
      <c r="J577" s="76"/>
      <c r="K577" s="76"/>
      <c r="M577" s="30" t="s">
        <v>140</v>
      </c>
      <c r="N577" s="42">
        <v>1</v>
      </c>
      <c r="O577" s="44"/>
      <c r="P577" s="44"/>
      <c r="Q577" s="44"/>
      <c r="R577"/>
      <c r="S577"/>
      <c r="T577"/>
      <c r="U577"/>
      <c r="V577"/>
      <c r="W577"/>
    </row>
    <row r="578" spans="1:23" ht="12.75" customHeight="1">
      <c r="C578" s="264" t="s">
        <v>143</v>
      </c>
      <c r="D578" s="237"/>
      <c r="E578" s="237"/>
      <c r="F578" s="237"/>
      <c r="G578" s="237"/>
      <c r="H578" s="237"/>
      <c r="I578" s="237"/>
      <c r="J578" s="76"/>
      <c r="K578" s="76"/>
      <c r="M578" s="2"/>
    </row>
    <row r="579" spans="1:23" ht="12.75" customHeight="1">
      <c r="C579" s="264" t="s">
        <v>144</v>
      </c>
      <c r="D579" s="237"/>
      <c r="E579" s="237"/>
      <c r="F579" s="237"/>
      <c r="G579" s="237"/>
      <c r="H579" s="237"/>
      <c r="I579" s="237"/>
      <c r="J579" s="76"/>
      <c r="K579" s="76"/>
      <c r="M579" s="2"/>
    </row>
    <row r="580" spans="1:23">
      <c r="C580" s="264" t="s">
        <v>145</v>
      </c>
      <c r="D580" s="237"/>
      <c r="E580" s="237"/>
      <c r="F580" s="237"/>
      <c r="G580" s="237"/>
      <c r="H580" s="237"/>
      <c r="I580" s="237"/>
      <c r="J580" s="76"/>
      <c r="K580" s="76"/>
      <c r="M580" s="2"/>
    </row>
    <row r="581" spans="1:23" ht="12.75" customHeight="1">
      <c r="A581"/>
      <c r="B581" s="172"/>
      <c r="C581" s="132"/>
      <c r="D581" s="132"/>
      <c r="E581" s="132"/>
      <c r="F581" s="27"/>
      <c r="G581" s="44"/>
      <c r="H581" s="44"/>
      <c r="I581" s="44"/>
      <c r="J581" s="44"/>
      <c r="K581" s="44"/>
      <c r="M581" s="44"/>
      <c r="N581" s="44"/>
      <c r="O581" s="44"/>
      <c r="P581" s="44"/>
      <c r="Q581" s="44"/>
      <c r="R581"/>
      <c r="S581"/>
      <c r="T581"/>
      <c r="U581"/>
      <c r="V581"/>
      <c r="W581"/>
    </row>
    <row r="582" spans="1:23" ht="12.75" customHeight="1">
      <c r="A582" s="30" t="s">
        <v>146</v>
      </c>
      <c r="B582" s="173" t="s">
        <v>632</v>
      </c>
      <c r="C582" s="132"/>
      <c r="D582" s="132"/>
      <c r="E582" s="132"/>
      <c r="F582" s="27"/>
      <c r="G582" s="44"/>
      <c r="H582" s="44"/>
      <c r="I582" s="44"/>
      <c r="J582" s="76" t="s">
        <v>728</v>
      </c>
      <c r="K582" s="76" t="s">
        <v>729</v>
      </c>
      <c r="M582" s="30" t="s">
        <v>146</v>
      </c>
      <c r="N582" s="42">
        <v>1</v>
      </c>
      <c r="O582" s="44"/>
      <c r="P582" s="44"/>
      <c r="Q582" s="44"/>
      <c r="R582"/>
      <c r="S582"/>
      <c r="T582"/>
      <c r="U582"/>
      <c r="V582"/>
      <c r="W582"/>
    </row>
    <row r="583" spans="1:23" ht="12.75" customHeight="1">
      <c r="A583"/>
      <c r="B583" s="172"/>
      <c r="C583" s="132"/>
      <c r="D583" s="132"/>
      <c r="E583" s="132"/>
      <c r="F583" s="27"/>
      <c r="G583" s="44"/>
      <c r="H583" s="44"/>
      <c r="I583" s="44"/>
      <c r="J583" s="44"/>
      <c r="K583" s="44"/>
      <c r="L583" s="44"/>
      <c r="M583" s="44"/>
      <c r="N583" s="44"/>
      <c r="O583" s="44"/>
      <c r="P583" s="44"/>
      <c r="Q583" s="44"/>
      <c r="R583"/>
      <c r="S583"/>
      <c r="T583"/>
      <c r="U583"/>
      <c r="V583"/>
      <c r="W583"/>
    </row>
    <row r="584" spans="1:23" ht="16.5" customHeight="1">
      <c r="A584" s="30" t="s">
        <v>147</v>
      </c>
      <c r="B584" s="228" t="s">
        <v>628</v>
      </c>
      <c r="C584" s="238"/>
      <c r="D584" s="238"/>
      <c r="E584" s="238"/>
      <c r="F584" s="238"/>
      <c r="G584" s="238"/>
      <c r="H584" s="238"/>
      <c r="I584" s="238"/>
      <c r="J584" s="238"/>
      <c r="K584" s="238"/>
      <c r="L584" s="44"/>
      <c r="M584" s="44"/>
      <c r="N584" s="44"/>
      <c r="O584" s="44"/>
      <c r="P584" s="44"/>
      <c r="Q584" s="44"/>
      <c r="R584"/>
      <c r="S584"/>
      <c r="T584"/>
      <c r="U584"/>
      <c r="V584"/>
      <c r="W584"/>
    </row>
    <row r="585" spans="1:23" ht="12.75" customHeight="1">
      <c r="A585"/>
      <c r="B585" s="172"/>
      <c r="C585" s="264" t="s">
        <v>629</v>
      </c>
      <c r="D585" s="237"/>
      <c r="E585" s="237"/>
      <c r="F585" s="237"/>
      <c r="G585" s="237"/>
      <c r="H585" s="237"/>
      <c r="I585" s="237"/>
      <c r="J585" s="76" t="s">
        <v>728</v>
      </c>
      <c r="K585" s="76" t="s">
        <v>729</v>
      </c>
      <c r="M585" s="30" t="s">
        <v>148</v>
      </c>
      <c r="N585" s="42">
        <v>2</v>
      </c>
      <c r="O585" s="44"/>
      <c r="P585" s="44"/>
      <c r="Q585" s="44"/>
      <c r="R585"/>
      <c r="S585"/>
      <c r="T585"/>
      <c r="U585"/>
      <c r="V585"/>
      <c r="W585"/>
    </row>
    <row r="586" spans="1:23" ht="12.75" customHeight="1">
      <c r="A586"/>
      <c r="B586" s="172"/>
      <c r="C586" s="264" t="s">
        <v>630</v>
      </c>
      <c r="D586" s="237"/>
      <c r="E586" s="237"/>
      <c r="F586" s="237"/>
      <c r="G586" s="237"/>
      <c r="H586" s="237"/>
      <c r="I586" s="237"/>
      <c r="J586" s="76" t="s">
        <v>728</v>
      </c>
      <c r="K586" s="76" t="s">
        <v>729</v>
      </c>
      <c r="M586" s="30" t="s">
        <v>149</v>
      </c>
      <c r="N586" s="42">
        <v>1</v>
      </c>
      <c r="O586" s="44"/>
      <c r="P586" s="44"/>
      <c r="Q586" s="44"/>
      <c r="R586"/>
      <c r="S586"/>
      <c r="T586"/>
      <c r="U586"/>
      <c r="V586"/>
      <c r="W586"/>
    </row>
    <row r="587" spans="1:23" ht="12.75" customHeight="1">
      <c r="A587"/>
      <c r="B587" s="172"/>
      <c r="C587" s="132"/>
      <c r="D587" s="132"/>
      <c r="E587" s="132"/>
      <c r="F587" s="27"/>
      <c r="G587" s="44"/>
      <c r="H587" s="44"/>
      <c r="I587" s="44"/>
      <c r="J587" s="44"/>
      <c r="K587" s="44"/>
      <c r="L587" s="44"/>
      <c r="M587" s="44"/>
      <c r="N587" s="44"/>
      <c r="O587" s="44"/>
      <c r="P587" s="44"/>
      <c r="Q587" s="44"/>
      <c r="R587"/>
      <c r="S587"/>
      <c r="T587"/>
      <c r="U587"/>
      <c r="V587"/>
      <c r="W587"/>
    </row>
    <row r="588" spans="1:23" ht="15" customHeight="1">
      <c r="A588" s="55" t="s">
        <v>152</v>
      </c>
      <c r="B588" s="451" t="s">
        <v>633</v>
      </c>
      <c r="C588" s="323"/>
      <c r="D588" s="323"/>
      <c r="E588" s="323"/>
      <c r="F588" s="323"/>
      <c r="G588" s="323"/>
      <c r="H588" s="323"/>
      <c r="I588" s="323"/>
      <c r="J588" s="76" t="s">
        <v>728</v>
      </c>
      <c r="K588" s="76" t="s">
        <v>729</v>
      </c>
      <c r="M588" s="55" t="s">
        <v>152</v>
      </c>
      <c r="N588" s="42">
        <v>1</v>
      </c>
      <c r="O588" s="44"/>
      <c r="P588" s="44"/>
      <c r="Q588" s="44"/>
      <c r="R588"/>
      <c r="S588"/>
      <c r="T588"/>
      <c r="U588"/>
      <c r="V588"/>
      <c r="W588"/>
    </row>
    <row r="589" spans="1:23" ht="12.75" customHeight="1">
      <c r="A589"/>
      <c r="B589" s="172"/>
      <c r="C589" s="132"/>
      <c r="D589" s="132"/>
      <c r="E589" s="132"/>
      <c r="F589" s="27"/>
      <c r="G589" s="44"/>
      <c r="H589" s="44"/>
      <c r="I589" s="44"/>
      <c r="J589" s="44"/>
      <c r="K589" s="44"/>
      <c r="L589" s="44"/>
      <c r="M589" s="44"/>
      <c r="N589" s="44"/>
      <c r="O589" s="44"/>
      <c r="P589" s="44"/>
      <c r="Q589" s="44"/>
      <c r="R589"/>
      <c r="S589"/>
      <c r="T589"/>
      <c r="U589"/>
      <c r="V589"/>
      <c r="W589"/>
    </row>
    <row r="590" spans="1:23" ht="12.75" customHeight="1">
      <c r="A590" s="55" t="s">
        <v>153</v>
      </c>
      <c r="B590" s="491" t="s">
        <v>637</v>
      </c>
      <c r="C590" s="492"/>
      <c r="D590" s="492"/>
      <c r="E590" s="492"/>
      <c r="F590" s="492"/>
      <c r="G590" s="492"/>
      <c r="H590" s="492"/>
      <c r="I590" s="225"/>
      <c r="J590" s="225"/>
      <c r="K590" s="225"/>
      <c r="L590" s="44"/>
      <c r="M590" s="55" t="s">
        <v>153</v>
      </c>
      <c r="N590" s="42">
        <v>1</v>
      </c>
      <c r="O590" s="44"/>
      <c r="P590" s="44"/>
      <c r="Q590" s="44"/>
      <c r="R590"/>
      <c r="S590"/>
      <c r="T590"/>
      <c r="U590"/>
      <c r="V590"/>
      <c r="W590"/>
    </row>
    <row r="591" spans="1:23" ht="14.25" customHeight="1">
      <c r="A591"/>
      <c r="B591" s="492"/>
      <c r="C591" s="492"/>
      <c r="D591" s="492"/>
      <c r="E591" s="492"/>
      <c r="F591" s="492"/>
      <c r="G591" s="492"/>
      <c r="H591" s="492"/>
      <c r="I591" s="225"/>
      <c r="J591" s="225"/>
      <c r="K591" s="225"/>
      <c r="L591" s="44"/>
      <c r="M591" s="44"/>
      <c r="N591" s="44"/>
      <c r="O591" s="44"/>
      <c r="P591" s="44"/>
      <c r="Q591" s="44"/>
      <c r="R591"/>
      <c r="S591"/>
      <c r="T591"/>
      <c r="U591"/>
      <c r="V591"/>
      <c r="W591"/>
    </row>
    <row r="592" spans="1:23" ht="12.75" customHeight="1">
      <c r="A592"/>
      <c r="B592" s="172"/>
      <c r="C592" s="264" t="s">
        <v>635</v>
      </c>
      <c r="D592" s="237"/>
      <c r="E592" s="237"/>
      <c r="F592" s="237"/>
      <c r="G592" s="237"/>
      <c r="H592" s="237"/>
      <c r="I592" s="237"/>
      <c r="J592" s="44"/>
      <c r="K592" s="44"/>
      <c r="L592" s="44"/>
      <c r="M592" s="44"/>
      <c r="N592" s="44"/>
      <c r="O592" s="44"/>
      <c r="P592" s="44"/>
      <c r="Q592" s="44"/>
      <c r="R592"/>
      <c r="S592"/>
      <c r="T592"/>
      <c r="U592"/>
      <c r="V592"/>
      <c r="W592"/>
    </row>
    <row r="593" spans="1:23" ht="12.75" customHeight="1">
      <c r="A593"/>
      <c r="B593" s="172"/>
      <c r="C593" s="264" t="s">
        <v>636</v>
      </c>
      <c r="D593" s="237"/>
      <c r="E593" s="237"/>
      <c r="F593" s="237"/>
      <c r="G593" s="237"/>
      <c r="H593" s="237"/>
      <c r="I593" s="237"/>
      <c r="J593" s="44"/>
      <c r="K593" s="44"/>
      <c r="L593" s="44"/>
      <c r="M593" s="44"/>
      <c r="N593" s="44"/>
      <c r="O593" s="44"/>
      <c r="P593" s="44"/>
      <c r="Q593" s="44"/>
      <c r="R593"/>
      <c r="S593"/>
      <c r="T593"/>
      <c r="U593"/>
      <c r="V593"/>
      <c r="W593"/>
    </row>
    <row r="594" spans="1:23" ht="12.75" customHeight="1">
      <c r="A594"/>
      <c r="B594" s="172"/>
      <c r="C594" s="132"/>
      <c r="D594" s="132"/>
      <c r="E594" s="132"/>
      <c r="F594" s="27"/>
      <c r="G594" s="44"/>
      <c r="H594" s="44"/>
      <c r="I594" s="44"/>
      <c r="J594" s="44"/>
      <c r="K594" s="44"/>
      <c r="L594" s="44"/>
      <c r="M594" s="44"/>
      <c r="N594" s="44"/>
      <c r="O594" s="44"/>
      <c r="P594" s="44"/>
      <c r="Q594" s="44"/>
      <c r="R594"/>
      <c r="S594"/>
      <c r="T594"/>
      <c r="U594"/>
      <c r="V594"/>
      <c r="W594"/>
    </row>
    <row r="595" spans="1:23" ht="12.75" customHeight="1">
      <c r="A595" s="30" t="s">
        <v>765</v>
      </c>
      <c r="B595" s="93" t="s">
        <v>1324</v>
      </c>
      <c r="C595" s="132"/>
      <c r="D595" s="132"/>
      <c r="E595" s="132"/>
      <c r="F595" s="27"/>
      <c r="G595" s="44"/>
      <c r="H595" s="44"/>
      <c r="I595" s="44"/>
      <c r="J595" s="76" t="s">
        <v>728</v>
      </c>
      <c r="K595" s="76" t="s">
        <v>729</v>
      </c>
      <c r="L595" s="44"/>
      <c r="M595" s="30" t="s">
        <v>765</v>
      </c>
      <c r="N595" s="42">
        <v>2</v>
      </c>
      <c r="O595" s="44"/>
      <c r="P595" s="44"/>
      <c r="Q595" s="44"/>
      <c r="R595"/>
      <c r="S595"/>
      <c r="T595"/>
      <c r="U595"/>
      <c r="V595"/>
      <c r="W595"/>
    </row>
    <row r="596" spans="1:23" ht="12.75" customHeight="1">
      <c r="A596"/>
      <c r="B596" s="172"/>
      <c r="C596" s="132"/>
      <c r="D596" s="132"/>
      <c r="E596" s="132"/>
      <c r="F596" s="27"/>
      <c r="G596" s="44"/>
      <c r="H596" s="44"/>
      <c r="I596" s="44"/>
      <c r="J596" s="44"/>
      <c r="K596" s="44"/>
      <c r="L596" s="44"/>
      <c r="M596" s="44"/>
      <c r="N596" s="44"/>
      <c r="O596" s="44"/>
      <c r="P596" s="44"/>
      <c r="Q596" s="44"/>
      <c r="R596"/>
      <c r="S596"/>
      <c r="T596"/>
      <c r="U596"/>
      <c r="V596"/>
      <c r="W596"/>
    </row>
    <row r="597" spans="1:23" ht="12.75" customHeight="1">
      <c r="A597" s="14"/>
    </row>
    <row r="598" spans="1:23" ht="18.75">
      <c r="A598" s="298" t="s">
        <v>154</v>
      </c>
      <c r="B598" s="298"/>
      <c r="C598" s="298"/>
      <c r="D598" s="298"/>
      <c r="E598" s="298"/>
      <c r="F598" s="298"/>
      <c r="G598" s="298"/>
      <c r="H598" s="298"/>
      <c r="I598" s="298"/>
      <c r="J598" s="298"/>
      <c r="K598" s="298"/>
    </row>
    <row r="599" spans="1:23">
      <c r="A599" s="14"/>
    </row>
    <row r="600" spans="1:23" ht="14.25">
      <c r="A600" s="121" t="s">
        <v>767</v>
      </c>
      <c r="B600" s="228" t="s">
        <v>1006</v>
      </c>
      <c r="C600" s="238"/>
      <c r="D600" s="238"/>
      <c r="E600" s="238"/>
      <c r="F600" s="238"/>
      <c r="G600" s="238"/>
      <c r="H600" s="238"/>
      <c r="I600" s="238"/>
      <c r="J600" s="238"/>
      <c r="K600" s="238"/>
      <c r="N600" s="221" t="s">
        <v>397</v>
      </c>
      <c r="O600" s="221" t="s">
        <v>398</v>
      </c>
    </row>
    <row r="601" spans="1:23" ht="15.75" customHeight="1">
      <c r="A601" s="14"/>
      <c r="B601" s="413"/>
      <c r="C601" s="415"/>
      <c r="D601" s="435" t="s">
        <v>672</v>
      </c>
      <c r="E601" s="435"/>
      <c r="F601" s="436" t="s">
        <v>751</v>
      </c>
      <c r="G601" s="437"/>
      <c r="H601" s="437"/>
      <c r="I601" s="437"/>
      <c r="J601" s="437"/>
      <c r="K601" s="438"/>
      <c r="N601" s="422"/>
      <c r="O601" s="422"/>
    </row>
    <row r="602" spans="1:23">
      <c r="A602" s="14"/>
      <c r="B602" s="476" t="s">
        <v>669</v>
      </c>
      <c r="C602" s="477"/>
      <c r="D602" s="79" t="s">
        <v>728</v>
      </c>
      <c r="E602" s="79" t="s">
        <v>729</v>
      </c>
      <c r="F602" s="447" t="s">
        <v>673</v>
      </c>
      <c r="G602" s="447"/>
      <c r="H602" s="447" t="s">
        <v>981</v>
      </c>
      <c r="I602" s="450"/>
      <c r="J602" s="79" t="s">
        <v>584</v>
      </c>
      <c r="K602" s="80"/>
      <c r="M602" s="55" t="s">
        <v>155</v>
      </c>
      <c r="N602" s="42">
        <v>1</v>
      </c>
      <c r="O602" s="42"/>
    </row>
    <row r="603" spans="1:23">
      <c r="A603" s="14"/>
      <c r="B603" s="478" t="s">
        <v>670</v>
      </c>
      <c r="C603" s="477"/>
      <c r="D603" s="79" t="s">
        <v>728</v>
      </c>
      <c r="E603" s="79" t="s">
        <v>729</v>
      </c>
      <c r="F603" s="447" t="s">
        <v>673</v>
      </c>
      <c r="G603" s="447"/>
      <c r="H603" s="447" t="s">
        <v>981</v>
      </c>
      <c r="I603" s="450"/>
      <c r="J603" s="79" t="s">
        <v>584</v>
      </c>
      <c r="K603" s="80"/>
      <c r="M603" s="55" t="s">
        <v>156</v>
      </c>
      <c r="N603" s="42">
        <v>1</v>
      </c>
      <c r="O603" s="42"/>
    </row>
    <row r="604" spans="1:23">
      <c r="A604" s="14"/>
      <c r="B604" s="478" t="s">
        <v>671</v>
      </c>
      <c r="C604" s="438"/>
      <c r="D604" s="79" t="s">
        <v>728</v>
      </c>
      <c r="E604" s="79" t="s">
        <v>729</v>
      </c>
      <c r="F604" s="447" t="s">
        <v>673</v>
      </c>
      <c r="G604" s="447"/>
      <c r="H604" s="447" t="s">
        <v>981</v>
      </c>
      <c r="I604" s="450"/>
      <c r="J604" s="79" t="s">
        <v>584</v>
      </c>
      <c r="K604" s="80"/>
      <c r="M604" s="55" t="s">
        <v>157</v>
      </c>
      <c r="N604" s="42">
        <v>1</v>
      </c>
      <c r="O604" s="42"/>
    </row>
    <row r="605" spans="1:23">
      <c r="A605" s="14"/>
    </row>
    <row r="606" spans="1:23" ht="18.75">
      <c r="A606" s="448" t="s">
        <v>159</v>
      </c>
      <c r="B606" s="448"/>
      <c r="C606" s="448"/>
      <c r="D606" s="448"/>
      <c r="E606" s="448"/>
      <c r="F606" s="448"/>
      <c r="G606" s="448"/>
      <c r="H606" s="448"/>
      <c r="I606" s="448"/>
      <c r="J606" s="448"/>
      <c r="K606" s="448"/>
    </row>
    <row r="607" spans="1:23" ht="16.5" customHeight="1">
      <c r="A607" s="14"/>
    </row>
    <row r="608" spans="1:23" ht="15">
      <c r="A608" s="23" t="s">
        <v>160</v>
      </c>
      <c r="B608" s="501" t="s">
        <v>162</v>
      </c>
      <c r="C608" s="502"/>
      <c r="D608" s="502"/>
      <c r="E608" s="502"/>
      <c r="F608" s="502"/>
      <c r="G608" s="502"/>
      <c r="H608" s="502"/>
      <c r="I608" s="502"/>
      <c r="J608" s="502"/>
      <c r="K608" s="502"/>
      <c r="L608" s="502"/>
      <c r="M608" s="55" t="s">
        <v>160</v>
      </c>
      <c r="N608" s="42">
        <v>3</v>
      </c>
    </row>
    <row r="609" spans="1:20">
      <c r="C609" s="23" t="s">
        <v>464</v>
      </c>
    </row>
    <row r="610" spans="1:20" ht="12.75" customHeight="1">
      <c r="C610" s="23" t="s">
        <v>465</v>
      </c>
    </row>
    <row r="611" spans="1:20" ht="12.75" customHeight="1">
      <c r="C611" s="23" t="s">
        <v>466</v>
      </c>
    </row>
    <row r="612" spans="1:20">
      <c r="C612" s="23" t="s">
        <v>467</v>
      </c>
    </row>
    <row r="614" spans="1:20" ht="14.25">
      <c r="A614" s="23" t="s">
        <v>161</v>
      </c>
      <c r="B614" s="21" t="s">
        <v>720</v>
      </c>
      <c r="M614" s="55" t="s">
        <v>161</v>
      </c>
      <c r="N614" s="42"/>
    </row>
    <row r="615" spans="1:20" ht="13.5">
      <c r="C615" s="33" t="s">
        <v>469</v>
      </c>
      <c r="S615" s="34"/>
      <c r="T615" s="35"/>
    </row>
    <row r="616" spans="1:20" ht="13.5">
      <c r="C616" s="33" t="s">
        <v>470</v>
      </c>
      <c r="S616" s="34"/>
      <c r="T616" s="35"/>
    </row>
    <row r="617" spans="1:20" ht="13.5">
      <c r="C617" s="33" t="s">
        <v>915</v>
      </c>
      <c r="S617" s="34"/>
      <c r="T617" s="35"/>
    </row>
    <row r="618" spans="1:20" ht="16.5" customHeight="1" thickBot="1">
      <c r="A618" s="14"/>
    </row>
    <row r="619" spans="1:20" ht="16.5" customHeight="1" thickBot="1">
      <c r="A619" s="23" t="s">
        <v>1415</v>
      </c>
      <c r="B619" s="253" t="s">
        <v>163</v>
      </c>
      <c r="C619" s="225"/>
      <c r="D619" s="225"/>
      <c r="E619" s="225"/>
      <c r="F619" s="225"/>
      <c r="G619" s="225"/>
      <c r="H619" s="225"/>
      <c r="I619" s="225"/>
      <c r="J619" s="225"/>
      <c r="K619" s="225"/>
      <c r="M619" s="23" t="s">
        <v>1415</v>
      </c>
      <c r="N619" s="13">
        <v>1</v>
      </c>
    </row>
    <row r="620" spans="1:20" ht="16.5" customHeight="1">
      <c r="B620" s="225"/>
      <c r="C620" s="225"/>
      <c r="D620" s="225"/>
      <c r="E620" s="225"/>
      <c r="F620" s="225"/>
      <c r="G620" s="225"/>
      <c r="H620" s="225"/>
      <c r="I620" s="225"/>
      <c r="J620" s="225"/>
      <c r="K620" s="225"/>
    </row>
    <row r="621" spans="1:20" ht="12.75" customHeight="1">
      <c r="C621" s="23"/>
    </row>
    <row r="622" spans="1:20" ht="15">
      <c r="A622" s="23" t="s">
        <v>1416</v>
      </c>
      <c r="B622" s="159" t="s">
        <v>799</v>
      </c>
    </row>
    <row r="623" spans="1:20">
      <c r="C623" s="423" t="s">
        <v>674</v>
      </c>
      <c r="D623" s="452"/>
      <c r="E623" s="452"/>
      <c r="F623" s="452"/>
      <c r="G623" s="452"/>
      <c r="H623" s="452"/>
      <c r="I623" s="452"/>
      <c r="J623" s="76" t="s">
        <v>728</v>
      </c>
      <c r="K623" s="76" t="s">
        <v>729</v>
      </c>
      <c r="M623" s="55" t="s">
        <v>968</v>
      </c>
      <c r="N623" s="42">
        <v>1</v>
      </c>
    </row>
    <row r="624" spans="1:20">
      <c r="C624" s="425" t="s">
        <v>675</v>
      </c>
      <c r="D624" s="247"/>
      <c r="E624" s="247"/>
      <c r="F624" s="247"/>
      <c r="G624" s="247"/>
      <c r="H624" s="247"/>
      <c r="I624" s="247"/>
      <c r="J624" s="76" t="s">
        <v>728</v>
      </c>
      <c r="K624" s="76" t="s">
        <v>729</v>
      </c>
      <c r="M624" s="55" t="s">
        <v>969</v>
      </c>
      <c r="N624" s="42">
        <v>1</v>
      </c>
    </row>
    <row r="626" spans="1:15" ht="18.75">
      <c r="A626" s="311" t="s">
        <v>164</v>
      </c>
      <c r="B626" s="312"/>
      <c r="C626" s="312"/>
      <c r="D626" s="312"/>
      <c r="E626" s="312"/>
      <c r="F626" s="312"/>
      <c r="G626" s="312"/>
      <c r="H626" s="312"/>
      <c r="I626" s="312"/>
      <c r="J626" s="312"/>
      <c r="K626" s="313"/>
    </row>
    <row r="627" spans="1:15" ht="13.5" customHeight="1">
      <c r="N627" s="221" t="s">
        <v>397</v>
      </c>
      <c r="O627" s="221" t="s">
        <v>398</v>
      </c>
    </row>
    <row r="628" spans="1:15" ht="13.5" thickBot="1">
      <c r="A628" s="23" t="s">
        <v>380</v>
      </c>
      <c r="B628" s="253" t="s">
        <v>1037</v>
      </c>
      <c r="C628" s="254"/>
      <c r="D628" s="254"/>
      <c r="E628" s="254"/>
      <c r="F628" s="254"/>
      <c r="G628" s="254"/>
      <c r="H628" s="254"/>
      <c r="I628" s="254"/>
      <c r="J628" s="254"/>
      <c r="K628" s="254"/>
      <c r="N628" s="422"/>
      <c r="O628" s="422"/>
    </row>
    <row r="629" spans="1:15" ht="15" thickBot="1">
      <c r="A629" s="21"/>
      <c r="B629" s="254"/>
      <c r="C629" s="254"/>
      <c r="D629" s="254"/>
      <c r="E629" s="254"/>
      <c r="F629" s="254"/>
      <c r="G629" s="254"/>
      <c r="H629" s="254"/>
      <c r="I629" s="254"/>
      <c r="J629" s="254"/>
      <c r="K629" s="254"/>
      <c r="M629" s="23" t="s">
        <v>380</v>
      </c>
      <c r="N629" s="13">
        <v>2</v>
      </c>
      <c r="O629" s="13"/>
    </row>
    <row r="630" spans="1:15">
      <c r="C630" s="23" t="s">
        <v>478</v>
      </c>
    </row>
    <row r="631" spans="1:15" ht="13.5" customHeight="1">
      <c r="C631" s="23" t="s">
        <v>676</v>
      </c>
    </row>
    <row r="632" spans="1:15">
      <c r="C632" s="23" t="s">
        <v>705</v>
      </c>
    </row>
    <row r="633" spans="1:15" ht="16.5" customHeight="1" thickBot="1">
      <c r="A633" s="14"/>
    </row>
    <row r="634" spans="1:15" ht="13.5" thickBot="1">
      <c r="A634" s="23" t="s">
        <v>1392</v>
      </c>
      <c r="B634" s="253" t="s">
        <v>110</v>
      </c>
      <c r="C634" s="225"/>
      <c r="D634" s="225"/>
      <c r="E634" s="225"/>
      <c r="F634" s="225"/>
      <c r="G634" s="225"/>
      <c r="H634" s="225"/>
      <c r="I634" s="225"/>
      <c r="J634" s="225"/>
      <c r="K634" s="225"/>
      <c r="M634" s="23" t="s">
        <v>1392</v>
      </c>
      <c r="N634" s="13">
        <v>1</v>
      </c>
    </row>
    <row r="635" spans="1:15" ht="16.5" customHeight="1">
      <c r="B635" s="225"/>
      <c r="C635" s="225"/>
      <c r="D635" s="225"/>
      <c r="E635" s="225"/>
      <c r="F635" s="225"/>
      <c r="G635" s="225"/>
      <c r="H635" s="225"/>
      <c r="I635" s="225"/>
      <c r="J635" s="225"/>
      <c r="K635" s="225"/>
    </row>
    <row r="636" spans="1:15" ht="14.25">
      <c r="A636" s="21"/>
      <c r="B636" s="23"/>
      <c r="C636" s="183"/>
      <c r="D636" s="45"/>
      <c r="E636" s="45"/>
      <c r="F636" s="45"/>
      <c r="G636" s="45"/>
      <c r="H636" s="45"/>
      <c r="I636" s="45"/>
      <c r="J636" s="45"/>
      <c r="K636" s="45"/>
      <c r="N636" s="185"/>
      <c r="O636" s="185"/>
    </row>
    <row r="637" spans="1:15" ht="14.25" customHeight="1">
      <c r="A637" s="23" t="s">
        <v>1393</v>
      </c>
      <c r="B637" s="301" t="s">
        <v>165</v>
      </c>
      <c r="C637" s="225"/>
      <c r="D637" s="225"/>
      <c r="E637" s="225"/>
      <c r="F637" s="225"/>
      <c r="G637" s="225"/>
      <c r="H637" s="225"/>
      <c r="I637" s="225"/>
      <c r="J637" s="225"/>
      <c r="K637" s="225"/>
      <c r="N637" s="185"/>
      <c r="O637" s="185"/>
    </row>
    <row r="638" spans="1:15" ht="14.25">
      <c r="A638" s="21"/>
      <c r="B638" s="225"/>
      <c r="C638" s="225"/>
      <c r="D638" s="225"/>
      <c r="E638" s="225"/>
      <c r="F638" s="225"/>
      <c r="G638" s="225"/>
      <c r="H638" s="225"/>
      <c r="I638" s="225"/>
      <c r="J638" s="225"/>
      <c r="K638" s="225"/>
      <c r="N638" s="185"/>
      <c r="O638" s="185"/>
    </row>
    <row r="639" spans="1:15" ht="14.25">
      <c r="A639" s="21"/>
      <c r="B639" s="225"/>
      <c r="C639" s="225"/>
      <c r="D639" s="225"/>
      <c r="E639" s="225"/>
      <c r="F639" s="225"/>
      <c r="G639" s="225"/>
      <c r="H639" s="225"/>
      <c r="I639" s="225"/>
      <c r="J639" s="225"/>
      <c r="K639" s="225"/>
      <c r="N639" s="185"/>
      <c r="O639" s="185"/>
    </row>
    <row r="640" spans="1:15" ht="14.25">
      <c r="A640" s="21"/>
      <c r="B640" s="225"/>
      <c r="C640" s="225"/>
      <c r="D640" s="225"/>
      <c r="E640" s="225"/>
      <c r="F640" s="225"/>
      <c r="G640" s="225"/>
      <c r="H640" s="225"/>
      <c r="I640" s="225"/>
      <c r="J640" s="225"/>
      <c r="K640" s="225"/>
      <c r="N640" s="185"/>
      <c r="O640" s="185"/>
    </row>
    <row r="641" spans="1:15" ht="18.75" customHeight="1">
      <c r="A641" s="21"/>
      <c r="B641" s="225"/>
      <c r="C641" s="225"/>
      <c r="D641" s="225"/>
      <c r="E641" s="225"/>
      <c r="F641" s="225"/>
      <c r="G641" s="225"/>
      <c r="H641" s="225"/>
      <c r="I641" s="225"/>
      <c r="J641" s="225"/>
      <c r="K641" s="225"/>
      <c r="N641" s="185"/>
      <c r="O641" s="185"/>
    </row>
    <row r="642" spans="1:15" ht="14.25">
      <c r="A642" s="21"/>
      <c r="B642" s="23"/>
      <c r="C642" s="186" t="s">
        <v>1105</v>
      </c>
      <c r="D642" s="45"/>
      <c r="E642" s="45"/>
      <c r="F642" s="45"/>
      <c r="G642" s="45"/>
      <c r="H642" s="45"/>
      <c r="I642" s="45"/>
      <c r="J642" s="45"/>
      <c r="K642" s="45"/>
      <c r="M642" s="23" t="s">
        <v>1394</v>
      </c>
      <c r="N642" s="56">
        <v>4</v>
      </c>
      <c r="O642" s="185"/>
    </row>
    <row r="643" spans="1:15" ht="14.25">
      <c r="A643" s="21"/>
      <c r="B643" s="23"/>
      <c r="C643" s="186" t="s">
        <v>1106</v>
      </c>
      <c r="D643" s="45"/>
      <c r="E643" s="45"/>
      <c r="F643" s="45"/>
      <c r="G643" s="45"/>
      <c r="H643" s="45"/>
      <c r="I643" s="45"/>
      <c r="J643" s="45"/>
      <c r="K643" s="45"/>
      <c r="M643" s="23" t="s">
        <v>1395</v>
      </c>
      <c r="N643" s="56">
        <v>4</v>
      </c>
      <c r="O643" s="185"/>
    </row>
    <row r="644" spans="1:15" ht="14.25">
      <c r="A644" s="21"/>
      <c r="B644" s="23"/>
      <c r="C644" s="186" t="s">
        <v>1107</v>
      </c>
      <c r="D644" s="45"/>
      <c r="E644" s="45"/>
      <c r="F644" s="45"/>
      <c r="G644" s="45"/>
      <c r="H644" s="45"/>
      <c r="I644" s="45"/>
      <c r="J644" s="45"/>
      <c r="K644" s="45"/>
      <c r="M644" s="23" t="s">
        <v>1396</v>
      </c>
      <c r="N644" s="56">
        <v>4</v>
      </c>
      <c r="O644" s="185"/>
    </row>
    <row r="645" spans="1:15" ht="14.25">
      <c r="A645" s="21"/>
      <c r="B645" s="23"/>
      <c r="C645" s="186" t="s">
        <v>1108</v>
      </c>
      <c r="D645" s="45"/>
      <c r="E645" s="45"/>
      <c r="F645" s="45"/>
      <c r="G645" s="45"/>
      <c r="H645" s="45"/>
      <c r="I645" s="45"/>
      <c r="J645" s="45"/>
      <c r="K645" s="45"/>
      <c r="M645" s="23" t="s">
        <v>1397</v>
      </c>
      <c r="N645" s="56">
        <v>4</v>
      </c>
      <c r="O645" s="185"/>
    </row>
    <row r="646" spans="1:15" ht="14.25">
      <c r="A646" s="21"/>
      <c r="B646" s="23"/>
      <c r="C646" s="186" t="s">
        <v>1109</v>
      </c>
      <c r="D646" s="45"/>
      <c r="E646" s="45"/>
      <c r="F646" s="45"/>
      <c r="G646" s="45"/>
      <c r="H646" s="45"/>
      <c r="I646" s="45"/>
      <c r="J646" s="45"/>
      <c r="K646" s="45"/>
      <c r="M646" s="23" t="s">
        <v>1398</v>
      </c>
      <c r="N646" s="56">
        <v>4</v>
      </c>
      <c r="O646" s="185"/>
    </row>
    <row r="647" spans="1:15" ht="14.25">
      <c r="A647" s="21"/>
      <c r="B647" s="23"/>
      <c r="C647" s="186" t="s">
        <v>1110</v>
      </c>
      <c r="D647" s="45"/>
      <c r="E647" s="45"/>
      <c r="F647" s="45"/>
      <c r="G647" s="45"/>
      <c r="H647" s="45"/>
      <c r="I647" s="45"/>
      <c r="J647" s="45"/>
      <c r="K647" s="45"/>
      <c r="M647" s="23" t="s">
        <v>1399</v>
      </c>
      <c r="N647" s="56">
        <v>4</v>
      </c>
      <c r="O647" s="185"/>
    </row>
    <row r="648" spans="1:15" ht="14.25">
      <c r="A648" s="21"/>
      <c r="B648" s="23"/>
      <c r="C648" s="186" t="s">
        <v>1111</v>
      </c>
      <c r="D648" s="45"/>
      <c r="E648" s="45"/>
      <c r="F648" s="45"/>
      <c r="G648" s="45"/>
      <c r="H648" s="45"/>
      <c r="I648" s="45"/>
      <c r="J648" s="45"/>
      <c r="K648" s="45"/>
      <c r="M648" s="23" t="s">
        <v>1400</v>
      </c>
      <c r="N648" s="56">
        <v>4</v>
      </c>
      <c r="O648" s="185"/>
    </row>
    <row r="649" spans="1:15" ht="14.25">
      <c r="A649" s="21"/>
      <c r="B649" s="23"/>
      <c r="C649" s="186" t="s">
        <v>1112</v>
      </c>
      <c r="D649" s="45"/>
      <c r="E649" s="45"/>
      <c r="F649" s="45"/>
      <c r="G649" s="45"/>
      <c r="H649" s="45"/>
      <c r="I649" s="45"/>
      <c r="J649" s="45"/>
      <c r="K649" s="45"/>
      <c r="M649" s="23" t="s">
        <v>1401</v>
      </c>
      <c r="N649" s="56">
        <v>4</v>
      </c>
      <c r="O649" s="185"/>
    </row>
    <row r="650" spans="1:15" ht="14.25">
      <c r="A650" s="21"/>
      <c r="B650" s="23"/>
      <c r="C650" s="186" t="s">
        <v>1113</v>
      </c>
      <c r="D650" s="45"/>
      <c r="E650" s="45"/>
      <c r="F650" s="45"/>
      <c r="G650" s="45"/>
      <c r="H650" s="45"/>
      <c r="I650" s="45"/>
      <c r="J650" s="45"/>
      <c r="K650" s="45"/>
      <c r="M650" s="23" t="s">
        <v>1402</v>
      </c>
      <c r="N650" s="56">
        <v>4</v>
      </c>
      <c r="O650" s="185"/>
    </row>
    <row r="651" spans="1:15" ht="14.25">
      <c r="A651" s="21"/>
      <c r="B651" s="23"/>
      <c r="C651" s="186" t="s">
        <v>1114</v>
      </c>
      <c r="D651" s="45"/>
      <c r="E651" s="45"/>
      <c r="F651" s="45"/>
      <c r="G651" s="45"/>
      <c r="H651" s="45"/>
      <c r="I651" s="45"/>
      <c r="J651" s="45"/>
      <c r="K651" s="45"/>
      <c r="M651" s="23" t="s">
        <v>1403</v>
      </c>
      <c r="N651" s="56">
        <v>4</v>
      </c>
      <c r="O651" s="185"/>
    </row>
    <row r="652" spans="1:15" ht="14.25">
      <c r="A652" s="21"/>
      <c r="B652" s="23"/>
      <c r="C652" s="186" t="s">
        <v>1115</v>
      </c>
      <c r="D652" s="45"/>
      <c r="E652" s="45"/>
      <c r="F652" s="45"/>
      <c r="G652" s="45"/>
      <c r="H652" s="45"/>
      <c r="I652" s="45"/>
      <c r="J652" s="45"/>
      <c r="K652" s="45"/>
      <c r="M652" s="23" t="s">
        <v>1404</v>
      </c>
      <c r="N652" s="56">
        <v>4</v>
      </c>
      <c r="O652" s="185"/>
    </row>
    <row r="653" spans="1:15" ht="14.25">
      <c r="A653" s="21"/>
      <c r="B653" s="23"/>
      <c r="C653" s="186" t="s">
        <v>1116</v>
      </c>
      <c r="D653" s="45"/>
      <c r="E653" s="45"/>
      <c r="F653" s="45"/>
      <c r="G653" s="45"/>
      <c r="H653" s="45"/>
      <c r="I653" s="45"/>
      <c r="J653" s="45"/>
      <c r="K653" s="45"/>
      <c r="M653" s="23" t="s">
        <v>1405</v>
      </c>
      <c r="N653" s="56">
        <v>4</v>
      </c>
      <c r="O653" s="185"/>
    </row>
    <row r="654" spans="1:15" ht="14.25">
      <c r="A654" s="21"/>
      <c r="B654" s="23"/>
      <c r="C654" s="187" t="s">
        <v>1117</v>
      </c>
      <c r="D654" s="45"/>
      <c r="E654" s="45"/>
      <c r="F654" s="45"/>
      <c r="G654" s="45"/>
      <c r="H654" s="45"/>
      <c r="I654" s="45"/>
      <c r="J654" s="45"/>
      <c r="K654" s="45"/>
      <c r="M654" s="23" t="s">
        <v>1406</v>
      </c>
      <c r="N654" s="56">
        <v>4</v>
      </c>
      <c r="O654" s="185"/>
    </row>
    <row r="655" spans="1:15" ht="14.25">
      <c r="A655" s="21"/>
      <c r="B655" s="23"/>
      <c r="C655" s="186" t="s">
        <v>1118</v>
      </c>
      <c r="D655" s="45"/>
      <c r="E655" s="45"/>
      <c r="F655" s="45"/>
      <c r="G655" s="45"/>
      <c r="H655" s="45"/>
      <c r="I655" s="45"/>
      <c r="J655" s="45"/>
      <c r="K655" s="45"/>
      <c r="M655" s="23" t="s">
        <v>1407</v>
      </c>
      <c r="N655" s="56">
        <v>4</v>
      </c>
      <c r="O655" s="185"/>
    </row>
    <row r="656" spans="1:15" ht="14.25">
      <c r="A656" s="21"/>
      <c r="B656" s="23"/>
      <c r="C656" s="186" t="s">
        <v>1119</v>
      </c>
      <c r="D656" s="45"/>
      <c r="E656" s="45"/>
      <c r="F656" s="45"/>
      <c r="G656" s="45"/>
      <c r="H656" s="45"/>
      <c r="I656" s="45"/>
      <c r="J656" s="45"/>
      <c r="K656" s="45"/>
      <c r="M656" s="23" t="s">
        <v>1408</v>
      </c>
      <c r="N656" s="56">
        <v>4</v>
      </c>
      <c r="O656" s="185"/>
    </row>
    <row r="657" spans="1:15">
      <c r="B657" s="23"/>
      <c r="C657" s="186" t="s">
        <v>1120</v>
      </c>
      <c r="D657" s="45"/>
      <c r="E657" s="45"/>
      <c r="F657" s="45"/>
      <c r="G657" s="45"/>
      <c r="H657" s="45"/>
      <c r="I657" s="45"/>
      <c r="J657" s="45"/>
      <c r="K657" s="45"/>
      <c r="M657" s="23" t="s">
        <v>1409</v>
      </c>
      <c r="N657" s="56">
        <v>4</v>
      </c>
      <c r="O657" s="185"/>
    </row>
    <row r="658" spans="1:15">
      <c r="B658" s="23"/>
      <c r="C658" s="186" t="s">
        <v>1121</v>
      </c>
      <c r="D658" s="45"/>
      <c r="E658" s="45"/>
      <c r="F658" s="45"/>
      <c r="G658" s="45"/>
      <c r="H658" s="45"/>
      <c r="I658" s="45"/>
      <c r="J658" s="45"/>
      <c r="K658" s="45"/>
      <c r="M658" s="23" t="s">
        <v>1410</v>
      </c>
      <c r="N658" s="56">
        <v>4</v>
      </c>
      <c r="O658" s="185"/>
    </row>
    <row r="659" spans="1:15">
      <c r="B659" s="23"/>
      <c r="C659" s="187" t="s">
        <v>1122</v>
      </c>
      <c r="D659" s="45"/>
      <c r="E659" s="45"/>
      <c r="F659" s="45"/>
      <c r="G659" s="45"/>
      <c r="H659" s="45"/>
      <c r="I659" s="45"/>
      <c r="J659" s="45"/>
      <c r="K659" s="45"/>
      <c r="M659" s="23" t="s">
        <v>1411</v>
      </c>
      <c r="N659" s="56">
        <v>4</v>
      </c>
      <c r="O659" s="185"/>
    </row>
    <row r="660" spans="1:15">
      <c r="B660" s="23"/>
      <c r="C660" s="186" t="s">
        <v>1123</v>
      </c>
      <c r="D660" s="45"/>
      <c r="E660" s="45"/>
      <c r="F660" s="45"/>
      <c r="G660" s="45"/>
      <c r="H660" s="45"/>
      <c r="I660" s="45"/>
      <c r="J660" s="45"/>
      <c r="K660" s="45"/>
      <c r="M660" s="23" t="s">
        <v>1412</v>
      </c>
      <c r="N660" s="56">
        <v>4</v>
      </c>
      <c r="O660" s="185"/>
    </row>
    <row r="661" spans="1:15" ht="14.25">
      <c r="A661" s="21"/>
      <c r="B661" s="23"/>
      <c r="C661" s="183"/>
      <c r="D661" s="45"/>
      <c r="E661" s="45"/>
      <c r="F661" s="45"/>
      <c r="G661" s="45"/>
      <c r="H661" s="45"/>
      <c r="I661" s="45"/>
      <c r="J661" s="45"/>
      <c r="K661" s="45"/>
      <c r="N661" s="185"/>
      <c r="O661" s="185"/>
    </row>
    <row r="662" spans="1:15" ht="14.25" customHeight="1">
      <c r="A662" s="23" t="s">
        <v>51</v>
      </c>
      <c r="B662" s="301" t="s">
        <v>166</v>
      </c>
      <c r="C662" s="225"/>
      <c r="D662" s="225"/>
      <c r="E662" s="225"/>
      <c r="F662" s="225"/>
      <c r="G662" s="225"/>
      <c r="H662" s="225"/>
      <c r="I662" s="225"/>
      <c r="J662" s="225"/>
      <c r="K662" s="225"/>
      <c r="N662" s="185"/>
      <c r="O662" s="185"/>
    </row>
    <row r="663" spans="1:15" ht="14.25">
      <c r="A663" s="21"/>
      <c r="B663" s="225"/>
      <c r="C663" s="225"/>
      <c r="D663" s="225"/>
      <c r="E663" s="225"/>
      <c r="F663" s="225"/>
      <c r="G663" s="225"/>
      <c r="H663" s="225"/>
      <c r="I663" s="225"/>
      <c r="J663" s="225"/>
      <c r="K663" s="225"/>
      <c r="N663" s="185"/>
      <c r="O663" s="185"/>
    </row>
    <row r="664" spans="1:15" ht="14.25">
      <c r="A664" s="21"/>
      <c r="B664" s="225"/>
      <c r="C664" s="225"/>
      <c r="D664" s="225"/>
      <c r="E664" s="225"/>
      <c r="F664" s="225"/>
      <c r="G664" s="225"/>
      <c r="H664" s="225"/>
      <c r="I664" s="225"/>
      <c r="J664" s="225"/>
      <c r="K664" s="225"/>
      <c r="N664" s="185"/>
      <c r="O664" s="185"/>
    </row>
    <row r="665" spans="1:15" ht="14.25">
      <c r="A665" s="21"/>
      <c r="B665" s="225"/>
      <c r="C665" s="225"/>
      <c r="D665" s="225"/>
      <c r="E665" s="225"/>
      <c r="F665" s="225"/>
      <c r="G665" s="225"/>
      <c r="H665" s="225"/>
      <c r="I665" s="225"/>
      <c r="J665" s="225"/>
      <c r="K665" s="225"/>
      <c r="N665" s="185"/>
      <c r="O665" s="185"/>
    </row>
    <row r="666" spans="1:15" ht="14.25">
      <c r="A666" s="21"/>
      <c r="B666" s="23"/>
      <c r="C666" s="186" t="s">
        <v>107</v>
      </c>
      <c r="D666" s="45"/>
      <c r="E666" s="45"/>
      <c r="F666" s="45"/>
      <c r="G666" s="45"/>
      <c r="H666" s="45"/>
      <c r="I666" s="45"/>
      <c r="J666" s="45"/>
      <c r="K666" s="45"/>
      <c r="M666" s="23" t="s">
        <v>167</v>
      </c>
      <c r="N666" s="56">
        <v>4</v>
      </c>
      <c r="O666" s="185"/>
    </row>
    <row r="667" spans="1:15" ht="14.25">
      <c r="A667" s="21"/>
      <c r="B667" s="23"/>
      <c r="C667" s="186" t="s">
        <v>108</v>
      </c>
      <c r="D667" s="45"/>
      <c r="E667" s="45"/>
      <c r="F667" s="45"/>
      <c r="G667" s="45"/>
      <c r="H667" s="45"/>
      <c r="I667" s="45"/>
      <c r="J667" s="45"/>
      <c r="K667" s="45"/>
      <c r="M667" s="23" t="s">
        <v>168</v>
      </c>
      <c r="N667" s="56">
        <v>4</v>
      </c>
      <c r="O667" s="185"/>
    </row>
    <row r="668" spans="1:15" ht="14.25">
      <c r="A668" s="21"/>
      <c r="B668" s="23"/>
      <c r="C668" s="186" t="s">
        <v>109</v>
      </c>
      <c r="D668" s="45"/>
      <c r="E668" s="45"/>
      <c r="F668" s="45"/>
      <c r="G668" s="45"/>
      <c r="H668" s="45"/>
      <c r="I668" s="45"/>
      <c r="J668" s="45"/>
      <c r="K668" s="45"/>
      <c r="M668" s="23" t="s">
        <v>169</v>
      </c>
      <c r="N668" s="56">
        <v>4</v>
      </c>
      <c r="O668" s="185"/>
    </row>
    <row r="669" spans="1:15">
      <c r="C669" s="23"/>
    </row>
    <row r="670" spans="1:15" ht="15.75" customHeight="1">
      <c r="A670" s="23" t="s">
        <v>52</v>
      </c>
      <c r="B670" s="228" t="s">
        <v>86</v>
      </c>
      <c r="C670" s="238"/>
      <c r="D670" s="238"/>
      <c r="E670" s="238"/>
      <c r="F670" s="238"/>
      <c r="G670" s="238"/>
      <c r="H670" s="238"/>
      <c r="I670" s="238"/>
      <c r="J670" s="238"/>
      <c r="K670" s="238"/>
      <c r="M670" s="23" t="s">
        <v>52</v>
      </c>
      <c r="N670" s="42">
        <v>1</v>
      </c>
    </row>
    <row r="671" spans="1:15" ht="13.5" customHeight="1">
      <c r="C671" s="33" t="s">
        <v>481</v>
      </c>
    </row>
    <row r="672" spans="1:15">
      <c r="C672" s="33" t="s">
        <v>1390</v>
      </c>
    </row>
    <row r="673" spans="1:23">
      <c r="C673" s="33" t="s">
        <v>706</v>
      </c>
      <c r="D673" s="20"/>
      <c r="E673" s="20"/>
      <c r="F673" s="20"/>
      <c r="G673" s="20"/>
      <c r="H673" s="20"/>
      <c r="I673" s="20"/>
      <c r="J673" s="20"/>
      <c r="K673" s="20"/>
    </row>
    <row r="674" spans="1:23">
      <c r="C674" s="20"/>
      <c r="D674" s="20"/>
      <c r="E674" s="20"/>
      <c r="F674" s="20"/>
      <c r="G674" s="20"/>
      <c r="H674" s="20"/>
      <c r="I674" s="20"/>
      <c r="J674" s="20"/>
      <c r="K674" s="20"/>
    </row>
    <row r="675" spans="1:23" ht="14.25" customHeight="1">
      <c r="A675" s="23" t="s">
        <v>170</v>
      </c>
      <c r="B675" s="228" t="s">
        <v>1007</v>
      </c>
      <c r="C675" s="230"/>
      <c r="D675" s="230"/>
      <c r="E675" s="230"/>
      <c r="F675" s="230"/>
      <c r="G675" s="230"/>
      <c r="H675" s="230"/>
      <c r="I675" s="230"/>
      <c r="J675" s="230"/>
      <c r="K675" s="230"/>
      <c r="M675" s="386" t="s">
        <v>567</v>
      </c>
      <c r="N675" s="381"/>
      <c r="O675" s="381"/>
      <c r="P675" s="18"/>
      <c r="Q675" s="19"/>
      <c r="R675" s="19"/>
      <c r="S675" s="20"/>
    </row>
    <row r="676" spans="1:23">
      <c r="A676" s="23"/>
      <c r="B676" s="230"/>
      <c r="C676" s="230"/>
      <c r="D676" s="230"/>
      <c r="E676" s="230"/>
      <c r="F676" s="230"/>
      <c r="G676" s="230"/>
      <c r="H676" s="230"/>
      <c r="I676" s="230"/>
      <c r="J676" s="230"/>
      <c r="K676" s="230"/>
      <c r="M676" s="381"/>
      <c r="N676" s="381"/>
      <c r="O676" s="381"/>
      <c r="P676" s="18"/>
      <c r="Q676" s="19"/>
      <c r="R676" s="19"/>
      <c r="S676" s="20"/>
    </row>
    <row r="677" spans="1:23" ht="24.75" customHeight="1">
      <c r="C677" s="380" t="s">
        <v>1391</v>
      </c>
      <c r="D677" s="225"/>
      <c r="E677" s="225"/>
      <c r="F677" s="225"/>
      <c r="G677" s="225"/>
      <c r="H677" s="225"/>
      <c r="I677" s="225"/>
      <c r="J677" s="158" t="s">
        <v>728</v>
      </c>
      <c r="K677" s="158" t="s">
        <v>729</v>
      </c>
      <c r="M677" s="55" t="s">
        <v>171</v>
      </c>
      <c r="N677" s="160">
        <v>1</v>
      </c>
      <c r="P677" s="19"/>
      <c r="Q677" s="19"/>
      <c r="R677" s="19"/>
      <c r="S677" s="20"/>
      <c r="U677" s="17"/>
      <c r="V677" s="17"/>
      <c r="W677" s="17"/>
    </row>
    <row r="678" spans="1:23" ht="24.75" customHeight="1">
      <c r="C678" s="380" t="s">
        <v>1367</v>
      </c>
      <c r="D678" s="225"/>
      <c r="E678" s="225"/>
      <c r="F678" s="225"/>
      <c r="G678" s="225"/>
      <c r="H678" s="225"/>
      <c r="I678" s="225"/>
      <c r="J678" s="158" t="s">
        <v>728</v>
      </c>
      <c r="K678" s="158" t="s">
        <v>729</v>
      </c>
      <c r="M678" s="55" t="s">
        <v>172</v>
      </c>
      <c r="N678" s="160">
        <v>2</v>
      </c>
    </row>
    <row r="679" spans="1:23" ht="24.75" customHeight="1">
      <c r="C679" s="380" t="s">
        <v>1368</v>
      </c>
      <c r="D679" s="225"/>
      <c r="E679" s="225"/>
      <c r="F679" s="225"/>
      <c r="G679" s="225"/>
      <c r="H679" s="225"/>
      <c r="I679" s="225"/>
      <c r="J679" s="158" t="s">
        <v>728</v>
      </c>
      <c r="K679" s="158" t="s">
        <v>729</v>
      </c>
      <c r="M679" s="55" t="s">
        <v>173</v>
      </c>
      <c r="N679" s="160">
        <v>1</v>
      </c>
    </row>
    <row r="680" spans="1:23">
      <c r="C680"/>
      <c r="D680"/>
      <c r="E680"/>
      <c r="F680"/>
      <c r="G680"/>
      <c r="H680"/>
      <c r="I680"/>
      <c r="J680"/>
      <c r="K680"/>
      <c r="L680"/>
      <c r="M680" s="45"/>
      <c r="N680"/>
    </row>
    <row r="681" spans="1:23" ht="15">
      <c r="A681" s="23" t="s">
        <v>379</v>
      </c>
      <c r="B681" s="21" t="s">
        <v>1008</v>
      </c>
      <c r="M681" s="55" t="s">
        <v>379</v>
      </c>
      <c r="N681" s="42">
        <v>1</v>
      </c>
      <c r="O681" s="19"/>
    </row>
    <row r="682" spans="1:23">
      <c r="C682" s="33" t="s">
        <v>1370</v>
      </c>
      <c r="M682" s="45"/>
      <c r="N682"/>
    </row>
    <row r="683" spans="1:23" ht="25.5" customHeight="1">
      <c r="C683" s="380" t="s">
        <v>1371</v>
      </c>
      <c r="D683" s="225"/>
      <c r="E683" s="225"/>
      <c r="F683" s="225"/>
      <c r="G683" s="225"/>
      <c r="H683" s="225"/>
      <c r="I683" s="225"/>
      <c r="J683" s="225"/>
      <c r="K683" s="225"/>
      <c r="M683" s="45"/>
      <c r="N683"/>
    </row>
    <row r="684" spans="1:23" ht="27.75" customHeight="1">
      <c r="C684" s="380" t="s">
        <v>749</v>
      </c>
      <c r="D684" s="225"/>
      <c r="E684" s="225"/>
      <c r="F684" s="225"/>
      <c r="G684" s="225"/>
      <c r="H684" s="225"/>
      <c r="I684" s="225"/>
      <c r="J684" s="225"/>
      <c r="K684" s="225"/>
      <c r="M684" s="45"/>
      <c r="N684"/>
    </row>
    <row r="685" spans="1:23" ht="15.75" customHeight="1"/>
    <row r="686" spans="1:23" ht="13.5" customHeight="1">
      <c r="A686" s="21" t="s">
        <v>513</v>
      </c>
      <c r="B686" s="253" t="s">
        <v>1009</v>
      </c>
      <c r="C686" s="254"/>
      <c r="D686" s="254"/>
      <c r="E686" s="254"/>
      <c r="F686" s="254"/>
      <c r="G686" s="254"/>
      <c r="H686" s="254"/>
      <c r="I686" s="254"/>
      <c r="J686" s="254"/>
      <c r="K686" s="254"/>
      <c r="N686" s="221" t="s">
        <v>397</v>
      </c>
      <c r="O686" s="221" t="s">
        <v>398</v>
      </c>
      <c r="P686" s="427" t="s">
        <v>458</v>
      </c>
      <c r="Q686"/>
    </row>
    <row r="687" spans="1:23" ht="13.5" customHeight="1">
      <c r="A687" s="21"/>
      <c r="B687" s="254"/>
      <c r="C687" s="254"/>
      <c r="D687" s="254"/>
      <c r="E687" s="254"/>
      <c r="F687" s="254"/>
      <c r="G687" s="254"/>
      <c r="H687" s="254"/>
      <c r="I687" s="254"/>
      <c r="J687" s="254"/>
      <c r="K687" s="254"/>
      <c r="M687" s="122"/>
      <c r="N687" s="222"/>
      <c r="O687" s="222"/>
      <c r="P687" s="427"/>
      <c r="Q687"/>
    </row>
    <row r="688" spans="1:23">
      <c r="C688" s="282" t="s">
        <v>711</v>
      </c>
      <c r="D688" s="428"/>
      <c r="E688" s="428"/>
      <c r="F688" s="428"/>
      <c r="G688" s="428"/>
      <c r="H688" s="428"/>
      <c r="I688" s="428"/>
      <c r="J688" s="428"/>
      <c r="K688" s="428"/>
      <c r="L688" s="28"/>
      <c r="M688" s="55" t="s">
        <v>174</v>
      </c>
      <c r="N688" s="42">
        <v>11</v>
      </c>
      <c r="O688" s="42"/>
      <c r="P688" s="48">
        <f>N688+O688</f>
        <v>11</v>
      </c>
      <c r="Q688"/>
    </row>
    <row r="689" spans="1:18">
      <c r="C689" s="282" t="s">
        <v>712</v>
      </c>
      <c r="D689" s="429"/>
      <c r="E689" s="429"/>
      <c r="F689" s="429"/>
      <c r="G689" s="429"/>
      <c r="H689" s="429"/>
      <c r="I689" s="429"/>
      <c r="J689" s="429"/>
      <c r="K689" s="429"/>
      <c r="L689" s="28"/>
      <c r="M689" s="55" t="s">
        <v>175</v>
      </c>
      <c r="N689" s="42">
        <v>3</v>
      </c>
      <c r="O689" s="42"/>
      <c r="P689" s="48">
        <f>N689+O689</f>
        <v>3</v>
      </c>
      <c r="Q689"/>
    </row>
    <row r="690" spans="1:18" ht="12.75" customHeight="1">
      <c r="C690" s="282" t="s">
        <v>713</v>
      </c>
      <c r="D690" s="429"/>
      <c r="E690" s="429"/>
      <c r="F690" s="429"/>
      <c r="G690" s="429"/>
      <c r="H690" s="429"/>
      <c r="I690" s="429"/>
      <c r="J690" s="429"/>
      <c r="K690" s="429"/>
      <c r="L690" s="28"/>
      <c r="M690" s="55" t="s">
        <v>176</v>
      </c>
      <c r="N690" s="42">
        <v>42</v>
      </c>
      <c r="O690" s="42"/>
      <c r="P690" s="48">
        <f>N690+O690</f>
        <v>42</v>
      </c>
      <c r="Q690"/>
    </row>
    <row r="691" spans="1:18">
      <c r="C691" s="282" t="s">
        <v>714</v>
      </c>
      <c r="D691" s="429"/>
      <c r="E691" s="429"/>
      <c r="F691" s="429"/>
      <c r="G691" s="429"/>
      <c r="H691" s="429"/>
      <c r="I691" s="429"/>
      <c r="J691" s="429"/>
      <c r="K691" s="429"/>
      <c r="L691" s="28"/>
      <c r="M691" s="55" t="s">
        <v>177</v>
      </c>
      <c r="N691" s="42">
        <v>42</v>
      </c>
      <c r="O691" s="42"/>
      <c r="P691" s="48">
        <f>N691+O691</f>
        <v>42</v>
      </c>
      <c r="Q691"/>
    </row>
    <row r="692" spans="1:18" ht="13.5">
      <c r="B692" s="37"/>
      <c r="C692" s="432" t="s">
        <v>742</v>
      </c>
      <c r="D692" s="237"/>
      <c r="E692" s="237"/>
      <c r="F692" s="237"/>
      <c r="G692" s="237"/>
      <c r="H692" s="237"/>
      <c r="I692" s="237"/>
      <c r="J692" s="237"/>
      <c r="K692" s="237"/>
      <c r="L692" s="28"/>
      <c r="M692" s="55" t="s">
        <v>513</v>
      </c>
      <c r="N692" s="66">
        <f>SUM(N688:N691)</f>
        <v>98</v>
      </c>
      <c r="O692" s="66">
        <f>SUM(O688:O691)</f>
        <v>0</v>
      </c>
      <c r="P692" s="66">
        <f>SUM(P688:P691)</f>
        <v>98</v>
      </c>
    </row>
    <row r="693" spans="1:18" ht="14.25" customHeight="1"/>
    <row r="694" spans="1:18" ht="14.25">
      <c r="A694" s="21" t="s">
        <v>503</v>
      </c>
      <c r="B694" s="253" t="s">
        <v>1362</v>
      </c>
      <c r="C694" s="254"/>
      <c r="D694" s="254"/>
      <c r="E694" s="254"/>
      <c r="F694" s="254"/>
      <c r="G694" s="254"/>
      <c r="H694" s="254"/>
      <c r="I694" s="254"/>
      <c r="J694" s="254"/>
      <c r="K694" s="254"/>
      <c r="N694" s="221" t="s">
        <v>397</v>
      </c>
      <c r="O694" s="221" t="s">
        <v>398</v>
      </c>
    </row>
    <row r="695" spans="1:18" ht="12.75" customHeight="1">
      <c r="A695" s="21"/>
      <c r="B695" s="254"/>
      <c r="C695" s="254"/>
      <c r="D695" s="254"/>
      <c r="E695" s="254"/>
      <c r="F695" s="254"/>
      <c r="G695" s="254"/>
      <c r="H695" s="254"/>
      <c r="I695" s="254"/>
      <c r="J695" s="254"/>
      <c r="K695" s="254"/>
      <c r="M695" s="122"/>
      <c r="N695" s="222"/>
      <c r="O695" s="222"/>
    </row>
    <row r="696" spans="1:18" ht="12.75" customHeight="1">
      <c r="C696" s="282" t="s">
        <v>780</v>
      </c>
      <c r="D696" s="237"/>
      <c r="E696" s="237"/>
      <c r="F696" s="237"/>
      <c r="G696" s="237"/>
      <c r="H696" s="237"/>
      <c r="I696" s="237"/>
      <c r="J696" s="237"/>
      <c r="K696" s="237"/>
      <c r="L696" s="28"/>
      <c r="M696" s="21" t="s">
        <v>503</v>
      </c>
      <c r="N696" s="42">
        <v>2</v>
      </c>
      <c r="O696" s="42"/>
      <c r="P696"/>
      <c r="Q696"/>
      <c r="R696"/>
    </row>
    <row r="697" spans="1:18">
      <c r="C697" s="282" t="s">
        <v>781</v>
      </c>
      <c r="D697" s="237"/>
      <c r="E697" s="237"/>
      <c r="F697" s="237"/>
      <c r="G697" s="237"/>
      <c r="H697" s="237"/>
      <c r="I697" s="237"/>
      <c r="J697" s="237"/>
      <c r="K697" s="237"/>
      <c r="L697" s="28"/>
      <c r="M697" s="45"/>
      <c r="N697"/>
      <c r="O697"/>
      <c r="P697"/>
      <c r="Q697"/>
      <c r="R697"/>
    </row>
    <row r="698" spans="1:18">
      <c r="C698" s="282" t="s">
        <v>782</v>
      </c>
      <c r="D698" s="237"/>
      <c r="E698" s="237"/>
      <c r="F698" s="237"/>
      <c r="G698" s="237"/>
      <c r="H698" s="237"/>
      <c r="I698" s="237"/>
      <c r="J698" s="237"/>
      <c r="K698" s="237"/>
      <c r="L698" s="28"/>
      <c r="M698" s="45"/>
      <c r="N698"/>
      <c r="O698"/>
      <c r="P698"/>
      <c r="Q698"/>
      <c r="R698"/>
    </row>
    <row r="699" spans="1:18" ht="13.5" customHeight="1">
      <c r="C699" s="282" t="s">
        <v>783</v>
      </c>
      <c r="D699" s="237"/>
      <c r="E699" s="237"/>
      <c r="F699" s="237"/>
      <c r="G699" s="237"/>
      <c r="H699" s="237"/>
      <c r="I699" s="237"/>
      <c r="J699" s="237"/>
      <c r="K699" s="237"/>
      <c r="L699" s="28"/>
      <c r="M699" s="45"/>
      <c r="N699"/>
      <c r="O699"/>
      <c r="P699" s="123"/>
      <c r="Q699"/>
      <c r="R699"/>
    </row>
    <row r="700" spans="1:18">
      <c r="C700" s="282" t="s">
        <v>784</v>
      </c>
      <c r="D700" s="237"/>
      <c r="E700" s="237"/>
      <c r="F700" s="237"/>
      <c r="G700" s="237"/>
      <c r="H700" s="237"/>
      <c r="I700" s="237"/>
      <c r="J700" s="237"/>
      <c r="K700" s="237"/>
      <c r="L700" s="28"/>
      <c r="M700" s="45"/>
      <c r="N700"/>
      <c r="O700"/>
      <c r="P700" s="123"/>
      <c r="Q700"/>
      <c r="R700"/>
    </row>
    <row r="701" spans="1:18" ht="14.25" customHeight="1"/>
    <row r="702" spans="1:18" ht="14.25">
      <c r="A702" s="21" t="s">
        <v>178</v>
      </c>
      <c r="B702" s="253" t="s">
        <v>717</v>
      </c>
      <c r="C702" s="254"/>
      <c r="D702" s="254"/>
      <c r="E702" s="254"/>
      <c r="F702" s="254"/>
      <c r="G702" s="254"/>
      <c r="H702" s="254"/>
      <c r="I702" s="254"/>
      <c r="J702" s="254"/>
      <c r="K702" s="254"/>
      <c r="M702" s="18"/>
      <c r="N702" s="19"/>
      <c r="O702" s="19"/>
    </row>
    <row r="703" spans="1:18" ht="14.25" customHeight="1">
      <c r="A703" s="98"/>
      <c r="B703" s="254"/>
      <c r="C703" s="254"/>
      <c r="D703" s="254"/>
      <c r="E703" s="254"/>
      <c r="F703" s="254"/>
      <c r="G703" s="254"/>
      <c r="H703" s="254"/>
      <c r="I703" s="254"/>
      <c r="J703" s="254"/>
      <c r="K703" s="254"/>
      <c r="M703" s="151"/>
      <c r="N703" s="19"/>
      <c r="O703" s="19"/>
    </row>
    <row r="704" spans="1:18" ht="12.75" customHeight="1">
      <c r="A704" s="98"/>
      <c r="C704" s="36" t="s">
        <v>970</v>
      </c>
      <c r="M704" s="21" t="s">
        <v>178</v>
      </c>
      <c r="N704" s="42">
        <v>1</v>
      </c>
    </row>
    <row r="705" spans="1:16" ht="16.5" customHeight="1">
      <c r="A705" s="98"/>
      <c r="C705" s="36" t="s">
        <v>511</v>
      </c>
    </row>
    <row r="706" spans="1:16" ht="12.75" customHeight="1">
      <c r="A706" s="98"/>
      <c r="C706" s="36" t="s">
        <v>512</v>
      </c>
    </row>
    <row r="707" spans="1:16" ht="14.25" customHeight="1">
      <c r="A707" s="98"/>
      <c r="C707" s="36"/>
    </row>
    <row r="708" spans="1:16" ht="14.25">
      <c r="A708" s="21" t="s">
        <v>179</v>
      </c>
      <c r="B708" s="261" t="s">
        <v>715</v>
      </c>
      <c r="C708" s="237"/>
      <c r="D708" s="237"/>
      <c r="E708" s="237"/>
      <c r="F708" s="237"/>
      <c r="G708" s="237"/>
      <c r="H708" s="237"/>
      <c r="I708" s="23" t="s">
        <v>386</v>
      </c>
      <c r="J708" s="23" t="s">
        <v>387</v>
      </c>
      <c r="M708" s="21" t="s">
        <v>179</v>
      </c>
      <c r="N708" s="42">
        <v>1</v>
      </c>
    </row>
    <row r="709" spans="1:16" ht="14.25" customHeight="1">
      <c r="A709" s="98"/>
    </row>
    <row r="710" spans="1:16" ht="14.25">
      <c r="A710" s="21" t="s">
        <v>517</v>
      </c>
      <c r="B710" s="253" t="s">
        <v>718</v>
      </c>
      <c r="C710" s="254"/>
      <c r="D710" s="254"/>
      <c r="E710" s="254"/>
      <c r="F710" s="254"/>
      <c r="G710" s="254"/>
      <c r="H710" s="254"/>
      <c r="I710" s="254"/>
      <c r="J710" s="254"/>
      <c r="K710" s="254"/>
      <c r="M710" s="386" t="s">
        <v>567</v>
      </c>
      <c r="N710" s="381"/>
      <c r="O710" s="381"/>
    </row>
    <row r="711" spans="1:16">
      <c r="B711" s="254"/>
      <c r="C711" s="254"/>
      <c r="D711" s="254"/>
      <c r="E711" s="254"/>
      <c r="F711" s="254"/>
      <c r="G711" s="254"/>
      <c r="H711" s="254"/>
      <c r="I711" s="254"/>
      <c r="J711" s="254"/>
      <c r="K711" s="254"/>
      <c r="M711" s="381"/>
      <c r="N711" s="381"/>
      <c r="O711" s="381"/>
    </row>
    <row r="712" spans="1:16">
      <c r="C712" s="23" t="s">
        <v>753</v>
      </c>
      <c r="J712" s="158" t="s">
        <v>728</v>
      </c>
      <c r="K712" s="158" t="s">
        <v>729</v>
      </c>
      <c r="M712" s="55" t="s">
        <v>180</v>
      </c>
      <c r="N712" s="160">
        <v>2</v>
      </c>
    </row>
    <row r="713" spans="1:16">
      <c r="C713" s="23" t="s">
        <v>754</v>
      </c>
      <c r="J713" s="158" t="s">
        <v>728</v>
      </c>
      <c r="K713" s="158" t="s">
        <v>729</v>
      </c>
      <c r="M713" s="55" t="s">
        <v>181</v>
      </c>
      <c r="N713" s="160">
        <v>1</v>
      </c>
    </row>
    <row r="714" spans="1:16">
      <c r="C714" s="23" t="s">
        <v>755</v>
      </c>
      <c r="J714" s="158" t="s">
        <v>728</v>
      </c>
      <c r="K714" s="158" t="s">
        <v>729</v>
      </c>
      <c r="M714" s="55" t="s">
        <v>182</v>
      </c>
      <c r="N714" s="160">
        <v>1</v>
      </c>
    </row>
    <row r="715" spans="1:16" ht="14.25" customHeight="1">
      <c r="C715" s="23"/>
      <c r="M715" s="55"/>
    </row>
    <row r="716" spans="1:16" ht="20.25">
      <c r="A716" s="336" t="s">
        <v>748</v>
      </c>
      <c r="B716" s="337"/>
      <c r="C716" s="337"/>
      <c r="D716" s="337"/>
      <c r="E716" s="337"/>
      <c r="F716" s="337"/>
      <c r="G716" s="337"/>
      <c r="H716" s="337"/>
      <c r="I716" s="337"/>
      <c r="J716" s="337"/>
      <c r="K716" s="338"/>
      <c r="L716" s="1"/>
    </row>
    <row r="717" spans="1:16" ht="14.25" customHeight="1">
      <c r="A717" s="101"/>
      <c r="B717" s="100"/>
      <c r="C717" s="100"/>
      <c r="D717" s="100"/>
      <c r="E717" s="100"/>
      <c r="F717" s="100"/>
      <c r="G717" s="100"/>
      <c r="H717" s="100"/>
      <c r="I717" s="100"/>
      <c r="J717" s="100"/>
      <c r="K717" s="100"/>
      <c r="L717" s="1"/>
    </row>
    <row r="718" spans="1:16">
      <c r="C718" s="33"/>
      <c r="D718" s="54"/>
      <c r="E718" s="54"/>
      <c r="F718" s="54"/>
      <c r="G718" s="54"/>
      <c r="H718" s="54"/>
      <c r="I718" s="54"/>
      <c r="J718" s="54"/>
      <c r="K718" s="54"/>
      <c r="M718" s="44"/>
      <c r="N718"/>
      <c r="O718"/>
      <c r="P718" s="123"/>
    </row>
    <row r="719" spans="1:16" ht="18.75">
      <c r="A719" s="311" t="s">
        <v>505</v>
      </c>
      <c r="B719" s="312"/>
      <c r="C719" s="312"/>
      <c r="D719" s="312"/>
      <c r="E719" s="312"/>
      <c r="F719" s="312"/>
      <c r="G719" s="312"/>
      <c r="H719" s="312"/>
      <c r="I719" s="312"/>
      <c r="J719" s="312"/>
      <c r="K719" s="313"/>
      <c r="M719" s="44"/>
      <c r="N719"/>
      <c r="O719"/>
      <c r="P719" s="123"/>
    </row>
    <row r="720" spans="1:16">
      <c r="C720" s="33"/>
      <c r="D720" s="54"/>
      <c r="E720" s="54"/>
      <c r="F720" s="54"/>
      <c r="G720" s="54"/>
      <c r="H720" s="54"/>
      <c r="I720" s="54"/>
      <c r="J720" s="54"/>
      <c r="K720" s="54"/>
      <c r="M720" s="44"/>
      <c r="N720"/>
      <c r="O720"/>
      <c r="P720" s="123"/>
    </row>
    <row r="721" spans="1:23" ht="14.25">
      <c r="A721" s="21" t="s">
        <v>521</v>
      </c>
      <c r="B721" s="430" t="s">
        <v>1010</v>
      </c>
      <c r="C721" s="431"/>
      <c r="D721" s="431"/>
      <c r="E721" s="431"/>
      <c r="F721" s="431"/>
      <c r="G721" s="431"/>
      <c r="H721" s="431"/>
      <c r="I721" s="431"/>
      <c r="J721" s="431"/>
      <c r="K721" s="431"/>
      <c r="M721" s="55"/>
      <c r="N721" s="420" t="s">
        <v>653</v>
      </c>
      <c r="O721" s="19" t="s">
        <v>786</v>
      </c>
    </row>
    <row r="722" spans="1:23" ht="15" thickBot="1">
      <c r="A722" s="21"/>
      <c r="B722" s="431"/>
      <c r="C722" s="431"/>
      <c r="D722" s="431"/>
      <c r="E722" s="431"/>
      <c r="F722" s="431"/>
      <c r="G722" s="431"/>
      <c r="H722" s="431"/>
      <c r="I722" s="431"/>
      <c r="J722" s="431"/>
      <c r="K722" s="431"/>
      <c r="M722" s="55"/>
      <c r="N722" s="421"/>
    </row>
    <row r="723" spans="1:23">
      <c r="C723" s="425" t="s">
        <v>654</v>
      </c>
      <c r="D723" s="237"/>
      <c r="E723" s="237"/>
      <c r="F723" s="237"/>
      <c r="G723" s="237"/>
      <c r="H723" s="237"/>
      <c r="I723" s="237"/>
      <c r="J723" s="237"/>
      <c r="K723" s="237"/>
      <c r="L723" s="426"/>
      <c r="M723" s="149" t="s">
        <v>743</v>
      </c>
      <c r="N723" s="116">
        <v>1</v>
      </c>
      <c r="O723" s="127">
        <f t="shared" ref="O723:O728" si="2">IF(N$729=0,0,N723/N$729)</f>
        <v>1.0752688172043012E-2</v>
      </c>
    </row>
    <row r="724" spans="1:23">
      <c r="C724" s="423" t="s">
        <v>655</v>
      </c>
      <c r="D724" s="424"/>
      <c r="E724" s="424"/>
      <c r="F724" s="424"/>
      <c r="G724" s="424"/>
      <c r="H724" s="424"/>
      <c r="I724" s="424"/>
      <c r="J724" s="424"/>
      <c r="K724" s="424"/>
      <c r="L724" s="14"/>
      <c r="M724" s="141" t="s">
        <v>744</v>
      </c>
      <c r="N724" s="53">
        <v>30</v>
      </c>
      <c r="O724" s="127">
        <f t="shared" si="2"/>
        <v>0.32258064516129031</v>
      </c>
    </row>
    <row r="725" spans="1:23">
      <c r="C725" s="423" t="s">
        <v>656</v>
      </c>
      <c r="D725" s="424"/>
      <c r="E725" s="424"/>
      <c r="F725" s="424"/>
      <c r="G725" s="424"/>
      <c r="H725" s="424"/>
      <c r="I725" s="424"/>
      <c r="J725" s="424"/>
      <c r="K725" s="424"/>
      <c r="L725" s="14"/>
      <c r="M725" s="141" t="s">
        <v>183</v>
      </c>
      <c r="N725" s="53">
        <v>27</v>
      </c>
      <c r="O725" s="127">
        <f t="shared" si="2"/>
        <v>0.29032258064516131</v>
      </c>
    </row>
    <row r="726" spans="1:23">
      <c r="C726" s="423" t="s">
        <v>657</v>
      </c>
      <c r="D726" s="424"/>
      <c r="E726" s="424"/>
      <c r="F726" s="424"/>
      <c r="G726" s="424"/>
      <c r="H726" s="424"/>
      <c r="I726" s="424"/>
      <c r="J726" s="424"/>
      <c r="K726" s="424"/>
      <c r="L726" s="14"/>
      <c r="M726" s="141" t="s">
        <v>184</v>
      </c>
      <c r="N726" s="53">
        <v>26</v>
      </c>
      <c r="O726" s="127">
        <f t="shared" si="2"/>
        <v>0.27956989247311825</v>
      </c>
    </row>
    <row r="727" spans="1:23" ht="12.75" customHeight="1">
      <c r="C727" s="423" t="s">
        <v>658</v>
      </c>
      <c r="D727" s="424"/>
      <c r="E727" s="424"/>
      <c r="F727" s="424"/>
      <c r="G727" s="424"/>
      <c r="H727" s="424"/>
      <c r="I727" s="424"/>
      <c r="J727" s="424"/>
      <c r="K727" s="424"/>
      <c r="L727" s="14"/>
      <c r="M727" s="141" t="s">
        <v>185</v>
      </c>
      <c r="N727" s="53">
        <v>9</v>
      </c>
      <c r="O727" s="127">
        <f t="shared" si="2"/>
        <v>9.6774193548387094E-2</v>
      </c>
    </row>
    <row r="728" spans="1:23">
      <c r="C728" s="423" t="s">
        <v>659</v>
      </c>
      <c r="D728" s="424"/>
      <c r="E728" s="424"/>
      <c r="F728" s="424"/>
      <c r="G728" s="424"/>
      <c r="H728" s="424"/>
      <c r="I728" s="424"/>
      <c r="J728" s="424"/>
      <c r="K728" s="424"/>
      <c r="L728" s="14"/>
      <c r="M728" s="141" t="s">
        <v>186</v>
      </c>
      <c r="N728" s="53">
        <v>0</v>
      </c>
      <c r="O728" s="127">
        <f t="shared" si="2"/>
        <v>0</v>
      </c>
    </row>
    <row r="729" spans="1:23" ht="14.25">
      <c r="C729" s="243" t="s">
        <v>458</v>
      </c>
      <c r="D729" s="243"/>
      <c r="E729" s="243"/>
      <c r="F729" s="243"/>
      <c r="G729" s="243"/>
      <c r="H729" s="243"/>
      <c r="M729" s="122" t="s">
        <v>521</v>
      </c>
      <c r="N729" s="66">
        <f>SUM(N723:N728)</f>
        <v>93</v>
      </c>
      <c r="O729" s="105">
        <f>SUM(O723:O728)</f>
        <v>1</v>
      </c>
    </row>
    <row r="730" spans="1:23" ht="12.75" customHeight="1">
      <c r="C730" s="23"/>
      <c r="M730" s="55"/>
    </row>
    <row r="731" spans="1:23" ht="14.25" customHeight="1">
      <c r="A731" s="21" t="s">
        <v>187</v>
      </c>
      <c r="B731" s="224" t="s">
        <v>1011</v>
      </c>
      <c r="C731" s="225"/>
      <c r="D731" s="225"/>
      <c r="E731" s="225"/>
      <c r="F731" s="225"/>
      <c r="G731" s="225"/>
      <c r="H731" s="225"/>
      <c r="I731" s="225"/>
      <c r="J731" s="225"/>
      <c r="K731" s="225"/>
      <c r="M731" s="55"/>
      <c r="N731" s="420" t="s">
        <v>653</v>
      </c>
      <c r="O731" s="221" t="s">
        <v>1418</v>
      </c>
      <c r="W731"/>
    </row>
    <row r="732" spans="1:23" ht="13.5" thickBot="1">
      <c r="B732" s="225"/>
      <c r="C732" s="225"/>
      <c r="D732" s="225"/>
      <c r="E732" s="225"/>
      <c r="F732" s="225"/>
      <c r="G732" s="225"/>
      <c r="H732" s="225"/>
      <c r="I732" s="225"/>
      <c r="J732" s="225"/>
      <c r="K732" s="225"/>
      <c r="M732" s="55"/>
      <c r="N732" s="421"/>
      <c r="O732" s="422"/>
      <c r="W732"/>
    </row>
    <row r="733" spans="1:23">
      <c r="C733" s="425" t="s">
        <v>800</v>
      </c>
      <c r="D733" s="237"/>
      <c r="E733" s="237"/>
      <c r="F733" s="237"/>
      <c r="G733" s="237"/>
      <c r="H733" s="237"/>
      <c r="I733" s="237"/>
      <c r="J733" s="237"/>
      <c r="K733" s="237"/>
      <c r="L733" s="426"/>
      <c r="M733" s="149" t="s">
        <v>188</v>
      </c>
      <c r="N733" s="56">
        <v>93</v>
      </c>
      <c r="O733" s="127">
        <f>IF(N$729=0,0,N733/N$729)</f>
        <v>1</v>
      </c>
      <c r="P733" s="202" t="str">
        <f>IF(N733=$N$729,"","ATENTIE!! Totalul personalului angajat difera de suma CD din distributia pe grade didactice D57")</f>
        <v/>
      </c>
      <c r="W733"/>
    </row>
    <row r="734" spans="1:23">
      <c r="C734" s="423" t="s">
        <v>660</v>
      </c>
      <c r="D734" s="424"/>
      <c r="E734" s="424"/>
      <c r="F734" s="424"/>
      <c r="G734" s="424"/>
      <c r="H734" s="424"/>
      <c r="I734" s="424"/>
      <c r="J734" s="424"/>
      <c r="K734" s="424"/>
      <c r="L734" s="14"/>
      <c r="M734" s="149" t="s">
        <v>189</v>
      </c>
      <c r="N734" s="56">
        <v>93</v>
      </c>
      <c r="O734" s="127">
        <f>IF(N$729=0,0,N734/N$729)</f>
        <v>1</v>
      </c>
      <c r="W734"/>
    </row>
    <row r="735" spans="1:23" ht="29.25" customHeight="1">
      <c r="C735" s="503" t="s">
        <v>661</v>
      </c>
      <c r="D735" s="232"/>
      <c r="E735" s="232"/>
      <c r="F735" s="232"/>
      <c r="G735" s="232"/>
      <c r="H735" s="232"/>
      <c r="I735" s="232"/>
      <c r="J735" s="232"/>
      <c r="K735" s="232"/>
      <c r="L735" s="14"/>
      <c r="M735" s="149" t="s">
        <v>190</v>
      </c>
      <c r="N735" s="56">
        <v>5</v>
      </c>
      <c r="O735" s="127">
        <f>IF(N$729=0,0,N735/N$729)</f>
        <v>5.3763440860215055E-2</v>
      </c>
      <c r="W735"/>
    </row>
    <row r="736" spans="1:23" ht="14.25" customHeight="1">
      <c r="C736" s="264" t="s">
        <v>916</v>
      </c>
      <c r="D736" s="237"/>
      <c r="E736" s="237"/>
      <c r="F736" s="237"/>
      <c r="G736" s="237"/>
      <c r="H736" s="237"/>
      <c r="I736" s="237"/>
      <c r="J736" s="237"/>
      <c r="K736" s="237"/>
      <c r="M736" s="149" t="s">
        <v>191</v>
      </c>
      <c r="N736" s="56">
        <v>16</v>
      </c>
      <c r="O736" s="127">
        <f>IF(N$729=0,0,N736/N$729)</f>
        <v>0.17204301075268819</v>
      </c>
      <c r="W736"/>
    </row>
    <row r="737" spans="1:23" ht="12.75" customHeight="1">
      <c r="C737" s="425" t="s">
        <v>801</v>
      </c>
      <c r="D737" s="425"/>
      <c r="E737" s="425"/>
      <c r="F737" s="425"/>
      <c r="G737" s="425"/>
      <c r="H737" s="425"/>
      <c r="I737" s="425"/>
      <c r="J737" s="425"/>
      <c r="K737" s="425"/>
      <c r="L737" s="481"/>
      <c r="M737" s="149" t="s">
        <v>192</v>
      </c>
      <c r="N737" s="56">
        <v>0</v>
      </c>
      <c r="O737" s="127">
        <f>IF(N$729=0,0,N737/N$729)</f>
        <v>0</v>
      </c>
      <c r="W737"/>
    </row>
    <row r="738" spans="1:23">
      <c r="C738" s="33"/>
      <c r="D738" s="54"/>
      <c r="E738" s="54"/>
      <c r="F738" s="54"/>
      <c r="G738" s="54"/>
      <c r="H738" s="54"/>
      <c r="I738" s="54"/>
      <c r="J738" s="54"/>
      <c r="K738" s="54"/>
      <c r="M738" s="44"/>
      <c r="N738"/>
      <c r="O738"/>
      <c r="P738" s="123"/>
    </row>
    <row r="739" spans="1:23" ht="18.75">
      <c r="A739" s="311" t="s">
        <v>506</v>
      </c>
      <c r="B739" s="312"/>
      <c r="C739" s="312"/>
      <c r="D739" s="312"/>
      <c r="E739" s="312"/>
      <c r="F739" s="312"/>
      <c r="G739" s="312"/>
      <c r="H739" s="312"/>
      <c r="I739" s="312"/>
      <c r="J739" s="312"/>
      <c r="K739" s="313"/>
      <c r="M739" s="44"/>
      <c r="N739"/>
      <c r="O739"/>
      <c r="P739" s="123"/>
    </row>
    <row r="740" spans="1:23" ht="12.75" customHeight="1">
      <c r="C740" s="33"/>
      <c r="D740" s="54"/>
      <c r="E740" s="54"/>
      <c r="F740" s="54"/>
      <c r="G740" s="54"/>
      <c r="H740" s="54"/>
      <c r="I740" s="54"/>
      <c r="J740" s="54"/>
      <c r="K740" s="54"/>
      <c r="M740" s="44"/>
      <c r="N740"/>
      <c r="O740"/>
      <c r="P740" s="123"/>
    </row>
    <row r="741" spans="1:23">
      <c r="A741" s="81" t="s">
        <v>931</v>
      </c>
      <c r="B741" s="327" t="s">
        <v>1012</v>
      </c>
      <c r="C741" s="288"/>
      <c r="D741" s="288"/>
      <c r="E741" s="288"/>
      <c r="F741" s="288"/>
      <c r="G741" s="288"/>
      <c r="H741" s="288"/>
      <c r="I741" s="288"/>
      <c r="J741" s="288"/>
      <c r="K741" s="288"/>
      <c r="P741" s="123"/>
    </row>
    <row r="742" spans="1:23" ht="18" customHeight="1">
      <c r="A742" s="81"/>
      <c r="B742" s="288"/>
      <c r="C742" s="288"/>
      <c r="D742" s="288"/>
      <c r="E742" s="288"/>
      <c r="F742" s="288"/>
      <c r="G742" s="288"/>
      <c r="H742" s="288"/>
      <c r="I742" s="288"/>
      <c r="J742" s="288"/>
      <c r="K742" s="288"/>
      <c r="P742" s="123"/>
    </row>
    <row r="743" spans="1:23">
      <c r="C743" s="326" t="s">
        <v>504</v>
      </c>
      <c r="D743" s="247"/>
      <c r="E743" s="247"/>
      <c r="F743" s="247"/>
      <c r="G743" s="247"/>
      <c r="H743" s="247"/>
      <c r="I743" s="247"/>
      <c r="J743" s="247"/>
      <c r="K743" s="78"/>
      <c r="M743" s="152" t="s">
        <v>932</v>
      </c>
      <c r="N743" s="42">
        <v>92.45</v>
      </c>
      <c r="O743"/>
      <c r="P743" s="123"/>
    </row>
    <row r="744" spans="1:23" ht="12.75" customHeight="1">
      <c r="C744" s="326" t="s">
        <v>1034</v>
      </c>
      <c r="D744" s="247"/>
      <c r="E744" s="247"/>
      <c r="F744" s="247"/>
      <c r="G744" s="247"/>
      <c r="H744" s="247"/>
      <c r="I744" s="247"/>
      <c r="J744" s="247"/>
      <c r="K744" s="28"/>
      <c r="M744" s="152" t="s">
        <v>933</v>
      </c>
      <c r="N744" s="42">
        <v>88.61</v>
      </c>
      <c r="O744"/>
      <c r="P744" s="123"/>
    </row>
    <row r="745" spans="1:23">
      <c r="C745" s="326" t="s">
        <v>1035</v>
      </c>
      <c r="D745" s="247"/>
      <c r="E745" s="247"/>
      <c r="F745" s="247"/>
      <c r="G745" s="247"/>
      <c r="H745" s="247"/>
      <c r="I745" s="247"/>
      <c r="J745" s="247"/>
      <c r="K745" s="28"/>
      <c r="M745" s="152" t="s">
        <v>934</v>
      </c>
      <c r="N745" s="42">
        <v>3.84</v>
      </c>
      <c r="O745"/>
      <c r="P745" s="123"/>
    </row>
    <row r="746" spans="1:23">
      <c r="C746" s="326" t="s">
        <v>802</v>
      </c>
      <c r="D746" s="247"/>
      <c r="E746" s="247"/>
      <c r="F746" s="247"/>
      <c r="G746" s="247"/>
      <c r="H746" s="247"/>
      <c r="I746" s="247"/>
      <c r="J746" s="247"/>
      <c r="K746" s="247"/>
      <c r="M746" s="152" t="s">
        <v>987</v>
      </c>
      <c r="N746" s="42">
        <v>0</v>
      </c>
      <c r="O746" s="202" t="str">
        <f>IF(N743=SUM(N744:N746),"","ATENTIE!! Total norme difera de suma distributiei lor pe cele trei categorii.")</f>
        <v/>
      </c>
      <c r="P746" s="123"/>
    </row>
    <row r="747" spans="1:23" ht="12.75" customHeight="1">
      <c r="C747" s="33"/>
      <c r="D747" s="54"/>
      <c r="E747" s="54"/>
      <c r="F747" s="54"/>
      <c r="G747" s="54"/>
      <c r="H747" s="54"/>
      <c r="I747" s="54"/>
      <c r="J747" s="54"/>
      <c r="K747" s="54"/>
      <c r="M747" s="44"/>
      <c r="N747"/>
      <c r="O747"/>
      <c r="P747" s="123"/>
    </row>
    <row r="748" spans="1:23" ht="13.5" customHeight="1">
      <c r="A748" s="81" t="s">
        <v>935</v>
      </c>
      <c r="B748" s="419" t="s">
        <v>1013</v>
      </c>
      <c r="C748" s="259"/>
      <c r="D748" s="259"/>
      <c r="E748" s="259"/>
      <c r="F748" s="259"/>
      <c r="G748" s="259"/>
      <c r="H748" s="259"/>
      <c r="I748" s="259"/>
      <c r="J748" s="259"/>
      <c r="K748" s="259"/>
      <c r="O748"/>
      <c r="P748" s="123"/>
    </row>
    <row r="749" spans="1:23" ht="13.5" customHeight="1">
      <c r="B749" s="259"/>
      <c r="C749" s="259"/>
      <c r="D749" s="259"/>
      <c r="E749" s="259"/>
      <c r="F749" s="259"/>
      <c r="G749" s="259"/>
      <c r="H749" s="259"/>
      <c r="I749" s="259"/>
      <c r="J749" s="259"/>
      <c r="K749" s="259"/>
      <c r="O749"/>
      <c r="P749" s="123"/>
    </row>
    <row r="750" spans="1:23" ht="12.75" customHeight="1">
      <c r="B750" s="230"/>
      <c r="C750" s="230"/>
      <c r="D750" s="230"/>
      <c r="E750" s="230"/>
      <c r="F750" s="230"/>
      <c r="G750" s="230"/>
      <c r="H750" s="230"/>
      <c r="I750" s="230"/>
      <c r="J750" s="230"/>
      <c r="K750" s="230"/>
      <c r="O750"/>
      <c r="P750" s="123"/>
    </row>
    <row r="751" spans="1:23" ht="18" customHeight="1">
      <c r="B751" s="230"/>
      <c r="C751" s="230"/>
      <c r="D751" s="230"/>
      <c r="E751" s="230"/>
      <c r="F751" s="230"/>
      <c r="G751" s="230"/>
      <c r="H751" s="230"/>
      <c r="I751" s="230"/>
      <c r="J751" s="230"/>
      <c r="K751" s="230"/>
      <c r="O751"/>
      <c r="P751" s="123"/>
    </row>
    <row r="752" spans="1:23" ht="12.75" customHeight="1">
      <c r="C752" s="417" t="s">
        <v>897</v>
      </c>
      <c r="D752" s="418"/>
      <c r="E752" s="418"/>
      <c r="F752" s="418"/>
      <c r="G752" s="418"/>
      <c r="O752"/>
      <c r="P752" s="123"/>
    </row>
    <row r="753" spans="2:21" ht="12.75" customHeight="1">
      <c r="B753" s="20"/>
      <c r="C753" s="417" t="s">
        <v>898</v>
      </c>
      <c r="D753" s="418"/>
      <c r="E753" s="418"/>
      <c r="F753" s="418"/>
      <c r="G753" s="418"/>
      <c r="H753" s="20"/>
      <c r="I753" s="20"/>
      <c r="J753" s="20"/>
      <c r="K753" s="20"/>
      <c r="O753"/>
      <c r="P753" s="123"/>
    </row>
    <row r="754" spans="2:21" ht="15.75" customHeight="1">
      <c r="C754" s="417" t="s">
        <v>544</v>
      </c>
      <c r="D754" s="418"/>
      <c r="E754" s="418"/>
      <c r="F754" s="418"/>
      <c r="G754" s="418"/>
      <c r="O754"/>
      <c r="P754" s="123"/>
    </row>
    <row r="755" spans="2:21" ht="15" customHeight="1">
      <c r="C755" s="417" t="s">
        <v>545</v>
      </c>
      <c r="D755" s="418"/>
      <c r="E755" s="418"/>
      <c r="F755" s="418"/>
      <c r="G755" s="418"/>
      <c r="N755" s="381" t="s">
        <v>940</v>
      </c>
      <c r="O755"/>
      <c r="P755" s="123"/>
      <c r="U755" s="14"/>
    </row>
    <row r="756" spans="2:21" ht="15" customHeight="1">
      <c r="B756" s="2" t="s">
        <v>939</v>
      </c>
      <c r="N756" s="382"/>
      <c r="O756"/>
      <c r="P756" s="123"/>
      <c r="U756" s="14"/>
    </row>
    <row r="757" spans="2:21" ht="15" customHeight="1">
      <c r="C757" s="2" t="s">
        <v>550</v>
      </c>
      <c r="M757" s="152" t="s">
        <v>936</v>
      </c>
      <c r="N757" s="42">
        <v>1</v>
      </c>
      <c r="O757"/>
      <c r="P757" s="123"/>
    </row>
    <row r="758" spans="2:21" ht="15" customHeight="1">
      <c r="C758" s="2" t="s">
        <v>551</v>
      </c>
      <c r="M758" s="152" t="s">
        <v>937</v>
      </c>
      <c r="N758" s="42">
        <v>1</v>
      </c>
      <c r="O758"/>
      <c r="P758" s="123"/>
    </row>
    <row r="759" spans="2:21">
      <c r="C759" s="2" t="s">
        <v>552</v>
      </c>
      <c r="M759" s="152" t="s">
        <v>988</v>
      </c>
      <c r="N759" s="42">
        <v>1</v>
      </c>
      <c r="O759"/>
      <c r="P759" s="123"/>
    </row>
    <row r="760" spans="2:21" ht="12.75" customHeight="1">
      <c r="C760" s="2" t="s">
        <v>553</v>
      </c>
      <c r="M760" s="152" t="s">
        <v>193</v>
      </c>
      <c r="N760" s="42">
        <v>1</v>
      </c>
      <c r="O760"/>
      <c r="P760" s="123"/>
    </row>
    <row r="761" spans="2:21">
      <c r="C761" s="2" t="s">
        <v>554</v>
      </c>
      <c r="M761" s="152" t="s">
        <v>194</v>
      </c>
      <c r="N761" s="42">
        <v>1</v>
      </c>
      <c r="O761"/>
      <c r="P761" s="123"/>
    </row>
    <row r="762" spans="2:21" ht="12.75" customHeight="1">
      <c r="C762" s="2" t="s">
        <v>555</v>
      </c>
      <c r="M762" s="152" t="s">
        <v>195</v>
      </c>
      <c r="N762" s="42">
        <v>1</v>
      </c>
      <c r="O762"/>
      <c r="P762" s="123"/>
    </row>
    <row r="763" spans="2:21">
      <c r="C763" s="2" t="s">
        <v>556</v>
      </c>
      <c r="M763" s="152" t="s">
        <v>196</v>
      </c>
      <c r="N763" s="42">
        <v>1</v>
      </c>
      <c r="O763"/>
      <c r="P763" s="123"/>
    </row>
    <row r="764" spans="2:21">
      <c r="C764" s="2" t="s">
        <v>557</v>
      </c>
      <c r="M764" s="152" t="s">
        <v>197</v>
      </c>
      <c r="N764" s="42">
        <v>1</v>
      </c>
      <c r="O764"/>
      <c r="P764" s="123"/>
    </row>
    <row r="765" spans="2:21">
      <c r="C765" s="2" t="s">
        <v>558</v>
      </c>
      <c r="M765" s="152" t="s">
        <v>198</v>
      </c>
      <c r="N765" s="42">
        <v>1</v>
      </c>
      <c r="O765"/>
      <c r="P765" s="123"/>
    </row>
    <row r="766" spans="2:21">
      <c r="C766" s="2" t="s">
        <v>559</v>
      </c>
      <c r="M766" s="152" t="s">
        <v>199</v>
      </c>
      <c r="N766" s="42">
        <v>1</v>
      </c>
      <c r="O766"/>
      <c r="P766" s="123"/>
    </row>
    <row r="767" spans="2:21">
      <c r="C767" s="2" t="s">
        <v>953</v>
      </c>
      <c r="M767" s="152" t="s">
        <v>200</v>
      </c>
      <c r="N767" s="42">
        <v>1</v>
      </c>
      <c r="O767"/>
      <c r="P767" s="123"/>
    </row>
    <row r="768" spans="2:21">
      <c r="C768" s="2" t="s">
        <v>954</v>
      </c>
      <c r="M768" s="152" t="s">
        <v>201</v>
      </c>
      <c r="N768" s="42">
        <v>1</v>
      </c>
      <c r="O768"/>
      <c r="P768" s="123"/>
    </row>
    <row r="769" spans="3:16">
      <c r="C769" s="2" t="s">
        <v>955</v>
      </c>
      <c r="M769" s="152" t="s">
        <v>202</v>
      </c>
      <c r="N769" s="42">
        <v>1</v>
      </c>
      <c r="O769"/>
      <c r="P769" s="123"/>
    </row>
    <row r="770" spans="3:16">
      <c r="C770" s="2" t="s">
        <v>956</v>
      </c>
      <c r="M770" s="152" t="s">
        <v>203</v>
      </c>
      <c r="N770" s="42">
        <v>1</v>
      </c>
      <c r="O770"/>
      <c r="P770" s="123"/>
    </row>
    <row r="771" spans="3:16">
      <c r="C771" s="2" t="s">
        <v>957</v>
      </c>
      <c r="M771" s="152" t="s">
        <v>204</v>
      </c>
      <c r="N771" s="42">
        <v>1</v>
      </c>
      <c r="O771"/>
      <c r="P771" s="123"/>
    </row>
    <row r="772" spans="3:16">
      <c r="C772" s="2" t="s">
        <v>958</v>
      </c>
      <c r="M772" s="152" t="s">
        <v>205</v>
      </c>
      <c r="N772" s="42">
        <v>1</v>
      </c>
      <c r="O772"/>
      <c r="P772" s="123"/>
    </row>
    <row r="773" spans="3:16">
      <c r="C773" s="2" t="s">
        <v>959</v>
      </c>
      <c r="M773" s="152" t="s">
        <v>206</v>
      </c>
      <c r="N773" s="42">
        <v>1</v>
      </c>
      <c r="O773"/>
      <c r="P773" s="123"/>
    </row>
    <row r="774" spans="3:16">
      <c r="C774" s="2" t="s">
        <v>997</v>
      </c>
      <c r="M774" s="152" t="s">
        <v>207</v>
      </c>
      <c r="N774" s="42">
        <v>1</v>
      </c>
      <c r="O774"/>
      <c r="P774" s="123"/>
    </row>
    <row r="775" spans="3:16">
      <c r="C775" s="2" t="s">
        <v>998</v>
      </c>
      <c r="M775" s="152" t="s">
        <v>208</v>
      </c>
      <c r="N775" s="42">
        <v>1</v>
      </c>
      <c r="O775"/>
      <c r="P775" s="123"/>
    </row>
    <row r="776" spans="3:16">
      <c r="C776" s="2" t="s">
        <v>999</v>
      </c>
      <c r="M776" s="152" t="s">
        <v>209</v>
      </c>
      <c r="N776" s="42">
        <v>1</v>
      </c>
      <c r="O776"/>
      <c r="P776" s="123"/>
    </row>
    <row r="777" spans="3:16">
      <c r="C777" s="2" t="s">
        <v>1000</v>
      </c>
      <c r="M777" s="152" t="s">
        <v>210</v>
      </c>
      <c r="N777" s="42">
        <v>4</v>
      </c>
      <c r="O777"/>
      <c r="P777" s="123"/>
    </row>
    <row r="778" spans="3:16">
      <c r="C778" s="2" t="s">
        <v>1001</v>
      </c>
      <c r="M778" s="152" t="s">
        <v>211</v>
      </c>
      <c r="N778" s="42">
        <v>4</v>
      </c>
      <c r="O778"/>
      <c r="P778" s="123"/>
    </row>
    <row r="779" spans="3:16">
      <c r="C779" s="90" t="s">
        <v>917</v>
      </c>
      <c r="M779" s="152" t="s">
        <v>212</v>
      </c>
      <c r="N779" s="42">
        <v>1</v>
      </c>
      <c r="O779"/>
      <c r="P779" s="123"/>
    </row>
    <row r="780" spans="3:16">
      <c r="C780" s="2" t="s">
        <v>1002</v>
      </c>
      <c r="M780" s="152" t="s">
        <v>213</v>
      </c>
      <c r="N780" s="42">
        <v>1</v>
      </c>
      <c r="O780"/>
      <c r="P780" s="123"/>
    </row>
    <row r="781" spans="3:16">
      <c r="C781" s="2" t="s">
        <v>1003</v>
      </c>
      <c r="M781" s="152" t="s">
        <v>214</v>
      </c>
      <c r="N781" s="42">
        <v>4</v>
      </c>
      <c r="O781"/>
      <c r="P781" s="123"/>
    </row>
    <row r="782" spans="3:16">
      <c r="C782" s="2" t="s">
        <v>1004</v>
      </c>
      <c r="M782" s="152" t="s">
        <v>215</v>
      </c>
      <c r="N782" s="42">
        <v>4</v>
      </c>
      <c r="O782"/>
      <c r="P782" s="123"/>
    </row>
    <row r="783" spans="3:16">
      <c r="C783" s="23"/>
      <c r="M783" s="55"/>
    </row>
    <row r="784" spans="3:16">
      <c r="C784" s="33"/>
      <c r="D784" s="54"/>
      <c r="E784" s="54"/>
      <c r="F784" s="54"/>
      <c r="G784" s="54"/>
      <c r="H784" s="54"/>
      <c r="I784" s="54"/>
      <c r="J784" s="54"/>
      <c r="K784" s="54"/>
      <c r="M784" s="44"/>
      <c r="N784"/>
      <c r="O784"/>
      <c r="P784" s="123"/>
    </row>
    <row r="785" spans="1:16" ht="18.75">
      <c r="A785" s="311" t="s">
        <v>507</v>
      </c>
      <c r="B785" s="312"/>
      <c r="C785" s="312"/>
      <c r="D785" s="312"/>
      <c r="E785" s="312"/>
      <c r="F785" s="312"/>
      <c r="G785" s="312"/>
      <c r="H785" s="312"/>
      <c r="I785" s="312"/>
      <c r="J785" s="312"/>
      <c r="K785" s="313"/>
      <c r="M785" s="44"/>
      <c r="N785"/>
      <c r="O785"/>
      <c r="P785" s="123"/>
    </row>
    <row r="786" spans="1:16">
      <c r="C786" s="33"/>
      <c r="D786" s="54"/>
      <c r="E786" s="54"/>
      <c r="F786" s="54"/>
      <c r="G786" s="54"/>
      <c r="H786" s="54"/>
      <c r="I786" s="54"/>
      <c r="J786" s="54"/>
      <c r="K786" s="54"/>
      <c r="M786" s="44"/>
      <c r="N786"/>
      <c r="O786"/>
      <c r="P786" s="123"/>
    </row>
    <row r="787" spans="1:16" ht="14.25">
      <c r="A787" s="124" t="s">
        <v>938</v>
      </c>
      <c r="B787" s="224" t="s">
        <v>482</v>
      </c>
      <c r="C787" s="225"/>
      <c r="D787" s="225"/>
      <c r="E787" s="225"/>
      <c r="F787" s="225"/>
      <c r="G787" s="225"/>
      <c r="H787" s="225"/>
      <c r="I787" s="225"/>
      <c r="J787" s="225"/>
      <c r="K787" s="225"/>
      <c r="M787" s="44"/>
      <c r="N787" s="114" t="s">
        <v>579</v>
      </c>
      <c r="O787" s="133" t="s">
        <v>580</v>
      </c>
    </row>
    <row r="788" spans="1:16" ht="14.25">
      <c r="A788" s="8"/>
      <c r="B788" s="225"/>
      <c r="C788" s="225"/>
      <c r="D788" s="225"/>
      <c r="E788" s="225"/>
      <c r="F788" s="225"/>
      <c r="G788" s="225"/>
      <c r="H788" s="225"/>
      <c r="I788" s="225"/>
      <c r="J788" s="225"/>
      <c r="K788" s="225"/>
      <c r="M788" s="124" t="s">
        <v>938</v>
      </c>
      <c r="N788" s="42">
        <v>1</v>
      </c>
      <c r="O788" s="42">
        <v>1</v>
      </c>
    </row>
    <row r="789" spans="1:16" ht="15" customHeight="1">
      <c r="C789" s="94" t="s">
        <v>662</v>
      </c>
    </row>
    <row r="790" spans="1:16">
      <c r="C790" s="94" t="s">
        <v>663</v>
      </c>
    </row>
    <row r="791" spans="1:16">
      <c r="C791" s="94" t="s">
        <v>918</v>
      </c>
    </row>
    <row r="792" spans="1:16">
      <c r="C792" s="23"/>
    </row>
    <row r="793" spans="1:16" ht="12.75" customHeight="1">
      <c r="A793" s="124" t="s">
        <v>1042</v>
      </c>
      <c r="B793" s="224" t="s">
        <v>483</v>
      </c>
      <c r="C793" s="225"/>
      <c r="D793" s="225"/>
      <c r="E793" s="225"/>
      <c r="F793" s="225"/>
      <c r="G793" s="225"/>
      <c r="H793" s="225"/>
      <c r="I793" s="225"/>
      <c r="J793" s="225"/>
      <c r="K793" s="225"/>
      <c r="M793" s="44"/>
      <c r="N793" s="114" t="s">
        <v>579</v>
      </c>
      <c r="O793" s="133" t="s">
        <v>580</v>
      </c>
    </row>
    <row r="794" spans="1:16" ht="15" customHeight="1">
      <c r="A794" s="8"/>
      <c r="B794" s="225"/>
      <c r="C794" s="225"/>
      <c r="D794" s="225"/>
      <c r="E794" s="225"/>
      <c r="F794" s="225"/>
      <c r="G794" s="225"/>
      <c r="H794" s="225"/>
      <c r="I794" s="225"/>
      <c r="J794" s="225"/>
      <c r="K794" s="225"/>
      <c r="M794" s="124" t="s">
        <v>1042</v>
      </c>
      <c r="N794" s="42">
        <v>1</v>
      </c>
      <c r="O794" s="42">
        <v>1</v>
      </c>
    </row>
    <row r="795" spans="1:16">
      <c r="C795" s="94" t="s">
        <v>662</v>
      </c>
    </row>
    <row r="796" spans="1:16">
      <c r="C796" s="94" t="s">
        <v>663</v>
      </c>
    </row>
    <row r="797" spans="1:16">
      <c r="C797" s="94" t="s">
        <v>918</v>
      </c>
    </row>
    <row r="798" spans="1:16" ht="15" customHeight="1">
      <c r="C798" s="23"/>
      <c r="M798" s="55"/>
    </row>
    <row r="799" spans="1:16">
      <c r="C799" s="33"/>
      <c r="D799" s="54"/>
      <c r="E799" s="54"/>
      <c r="F799" s="54"/>
      <c r="G799" s="54"/>
      <c r="H799" s="54"/>
      <c r="I799" s="54"/>
      <c r="J799" s="54"/>
      <c r="K799" s="54"/>
      <c r="M799" s="44"/>
      <c r="N799"/>
      <c r="O799"/>
      <c r="P799" s="123"/>
    </row>
    <row r="800" spans="1:16" ht="15" customHeight="1">
      <c r="A800" s="311" t="s">
        <v>508</v>
      </c>
      <c r="B800" s="312"/>
      <c r="C800" s="312"/>
      <c r="D800" s="312"/>
      <c r="E800" s="312"/>
      <c r="F800" s="312"/>
      <c r="G800" s="312"/>
      <c r="H800" s="312"/>
      <c r="I800" s="312"/>
      <c r="J800" s="312"/>
      <c r="K800" s="313"/>
      <c r="M800" s="44"/>
      <c r="N800"/>
      <c r="O800"/>
      <c r="P800" s="123"/>
    </row>
    <row r="801" spans="1:20">
      <c r="C801" s="33"/>
      <c r="D801" s="54"/>
      <c r="E801" s="54"/>
      <c r="F801" s="54"/>
      <c r="G801" s="54"/>
      <c r="H801" s="54"/>
      <c r="I801" s="54"/>
      <c r="J801" s="54"/>
      <c r="K801" s="54"/>
      <c r="M801" s="44"/>
      <c r="N801"/>
      <c r="O801"/>
      <c r="P801" s="123"/>
    </row>
    <row r="802" spans="1:20" ht="15.75" thickBot="1">
      <c r="A802" s="124" t="s">
        <v>216</v>
      </c>
      <c r="B802" s="99" t="s">
        <v>899</v>
      </c>
    </row>
    <row r="803" spans="1:20" ht="15" thickBot="1">
      <c r="A803" s="8"/>
      <c r="B803" s="5"/>
      <c r="C803" s="395" t="s">
        <v>546</v>
      </c>
      <c r="D803" s="395"/>
      <c r="E803" s="395"/>
      <c r="F803" s="395"/>
      <c r="G803" s="395"/>
      <c r="H803" s="395"/>
      <c r="I803" s="395"/>
      <c r="J803" s="395"/>
      <c r="K803" s="395"/>
      <c r="L803" s="1"/>
      <c r="M803" s="12" t="s">
        <v>217</v>
      </c>
      <c r="N803" s="13">
        <v>2</v>
      </c>
      <c r="O803" s="14"/>
      <c r="P803" s="14"/>
      <c r="Q803" s="14"/>
      <c r="R803" s="14"/>
      <c r="S803" s="14"/>
      <c r="T803" s="14"/>
    </row>
    <row r="804" spans="1:20" ht="15" thickBot="1">
      <c r="A804" s="8"/>
      <c r="B804" s="5"/>
      <c r="C804" s="395" t="s">
        <v>547</v>
      </c>
      <c r="D804" s="395"/>
      <c r="E804" s="395"/>
      <c r="F804" s="395"/>
      <c r="G804" s="395"/>
      <c r="H804" s="395"/>
      <c r="I804" s="395"/>
      <c r="J804" s="395"/>
      <c r="K804" s="395"/>
      <c r="L804" s="1"/>
      <c r="M804" s="12" t="s">
        <v>218</v>
      </c>
      <c r="N804" s="13">
        <v>2</v>
      </c>
      <c r="O804" s="14"/>
      <c r="P804" s="14"/>
      <c r="Q804" s="14"/>
      <c r="R804" s="14"/>
      <c r="S804" s="14"/>
      <c r="T804" s="14"/>
    </row>
    <row r="805" spans="1:20" ht="15" customHeight="1">
      <c r="C805" s="23"/>
      <c r="M805" s="55"/>
    </row>
    <row r="806" spans="1:20" ht="14.25">
      <c r="A806" s="124" t="s">
        <v>219</v>
      </c>
      <c r="B806" s="328" t="s">
        <v>1005</v>
      </c>
      <c r="C806" s="288"/>
      <c r="D806" s="288"/>
      <c r="E806" s="288"/>
      <c r="F806" s="288"/>
      <c r="G806" s="288"/>
      <c r="H806" s="288"/>
      <c r="I806" s="288"/>
      <c r="J806" s="288"/>
      <c r="K806" s="288"/>
      <c r="M806" s="55"/>
      <c r="N806" s="412" t="s">
        <v>548</v>
      </c>
      <c r="O806" s="411" t="s">
        <v>549</v>
      </c>
      <c r="P806" s="411" t="s">
        <v>549</v>
      </c>
      <c r="Q806" s="411" t="s">
        <v>549</v>
      </c>
    </row>
    <row r="807" spans="1:20" ht="14.25">
      <c r="A807" s="8"/>
      <c r="B807" s="288"/>
      <c r="C807" s="288"/>
      <c r="D807" s="288"/>
      <c r="E807" s="288"/>
      <c r="F807" s="288"/>
      <c r="G807" s="288"/>
      <c r="H807" s="288"/>
      <c r="I807" s="288"/>
      <c r="J807" s="288"/>
      <c r="K807" s="288"/>
      <c r="M807" s="55"/>
      <c r="N807" s="412"/>
      <c r="O807" s="411"/>
      <c r="P807" s="411"/>
      <c r="Q807" s="411"/>
    </row>
    <row r="808" spans="1:20" ht="12.75" customHeight="1">
      <c r="C808" s="23" t="s">
        <v>87</v>
      </c>
      <c r="M808" s="12" t="s">
        <v>220</v>
      </c>
      <c r="N808" s="42">
        <v>26</v>
      </c>
      <c r="O808" s="42">
        <v>9</v>
      </c>
      <c r="P808" s="42"/>
      <c r="Q808" s="42"/>
    </row>
    <row r="809" spans="1:20" ht="12.75" customHeight="1">
      <c r="C809" s="23" t="s">
        <v>902</v>
      </c>
      <c r="M809" s="12" t="s">
        <v>221</v>
      </c>
      <c r="N809" s="42">
        <v>1</v>
      </c>
      <c r="O809" s="42">
        <v>2</v>
      </c>
      <c r="P809" s="42"/>
      <c r="Q809" s="42"/>
    </row>
    <row r="810" spans="1:20" ht="12.75" customHeight="1">
      <c r="C810" s="23" t="s">
        <v>900</v>
      </c>
      <c r="M810" s="12" t="s">
        <v>222</v>
      </c>
      <c r="N810" s="42">
        <v>17</v>
      </c>
      <c r="O810" s="42">
        <v>33</v>
      </c>
      <c r="P810" s="42"/>
      <c r="Q810" s="42"/>
    </row>
    <row r="811" spans="1:20" ht="15" customHeight="1">
      <c r="C811" s="23" t="s">
        <v>901</v>
      </c>
      <c r="J811" s="158" t="s">
        <v>728</v>
      </c>
      <c r="K811" s="158" t="s">
        <v>729</v>
      </c>
      <c r="M811" s="12" t="s">
        <v>223</v>
      </c>
      <c r="N811" s="42">
        <v>1</v>
      </c>
      <c r="O811" s="42">
        <v>1</v>
      </c>
      <c r="P811" s="42"/>
      <c r="Q811" s="42"/>
    </row>
    <row r="812" spans="1:20">
      <c r="C812" s="33"/>
      <c r="D812" s="54"/>
      <c r="E812" s="54"/>
      <c r="F812" s="54"/>
      <c r="G812" s="54"/>
      <c r="H812" s="54"/>
      <c r="I812" s="54"/>
      <c r="J812" s="54"/>
      <c r="K812" s="54"/>
      <c r="M812" s="44"/>
      <c r="N812"/>
      <c r="O812"/>
      <c r="P812" s="123"/>
    </row>
    <row r="813" spans="1:20" ht="15" customHeight="1">
      <c r="A813" s="311" t="s">
        <v>102</v>
      </c>
      <c r="B813" s="312"/>
      <c r="C813" s="312"/>
      <c r="D813" s="312"/>
      <c r="E813" s="312"/>
      <c r="F813" s="312"/>
      <c r="G813" s="312"/>
      <c r="H813" s="312"/>
      <c r="I813" s="312"/>
      <c r="J813" s="312"/>
      <c r="K813" s="313"/>
      <c r="M813" s="44"/>
      <c r="N813"/>
      <c r="O813"/>
      <c r="P813" s="123"/>
    </row>
    <row r="815" spans="1:20" ht="18" customHeight="1">
      <c r="A815" s="23" t="s">
        <v>1038</v>
      </c>
      <c r="B815" s="513" t="s">
        <v>1014</v>
      </c>
      <c r="C815" s="227"/>
      <c r="D815" s="227"/>
      <c r="E815" s="227"/>
      <c r="F815" s="227"/>
      <c r="G815" s="227"/>
      <c r="H815" s="227"/>
      <c r="I815" s="227"/>
      <c r="J815" s="227"/>
      <c r="K815" s="227"/>
      <c r="L815" s="24"/>
      <c r="O815" s="14" t="s">
        <v>569</v>
      </c>
      <c r="P815" s="14"/>
    </row>
    <row r="816" spans="1:20" ht="18" customHeight="1" thickBot="1">
      <c r="A816" s="23"/>
      <c r="B816" s="227"/>
      <c r="C816" s="227"/>
      <c r="D816" s="227"/>
      <c r="E816" s="227"/>
      <c r="F816" s="227"/>
      <c r="G816" s="227"/>
      <c r="H816" s="227"/>
      <c r="I816" s="227"/>
      <c r="J816" s="227"/>
      <c r="K816" s="227"/>
      <c r="L816" s="24"/>
      <c r="M816" s="23" t="s">
        <v>1038</v>
      </c>
      <c r="N816" s="134">
        <v>3277</v>
      </c>
      <c r="O816" s="135">
        <f>IF($N$733=0,0,N816/$N$733)</f>
        <v>35.236559139784944</v>
      </c>
    </row>
    <row r="817" spans="1:22" ht="12.75" customHeight="1">
      <c r="B817" s="225"/>
      <c r="C817" s="225"/>
      <c r="D817" s="225"/>
      <c r="E817" s="225"/>
      <c r="F817" s="225"/>
      <c r="G817" s="225"/>
      <c r="H817" s="225"/>
      <c r="I817" s="225"/>
      <c r="J817" s="225"/>
      <c r="K817" s="225"/>
    </row>
    <row r="818" spans="1:22" ht="17.25" customHeight="1">
      <c r="B818" s="71"/>
      <c r="C818" s="71"/>
      <c r="D818" s="71"/>
      <c r="E818" s="71"/>
      <c r="F818" s="71"/>
      <c r="G818" s="71"/>
      <c r="H818" s="71"/>
      <c r="I818" s="71"/>
      <c r="J818" s="71"/>
      <c r="K818" s="71"/>
    </row>
    <row r="819" spans="1:22" ht="17.25" customHeight="1">
      <c r="A819" s="81" t="s">
        <v>1039</v>
      </c>
      <c r="B819" s="226" t="s">
        <v>103</v>
      </c>
      <c r="C819" s="227"/>
      <c r="D819" s="227"/>
      <c r="E819" s="227"/>
      <c r="F819" s="227"/>
      <c r="G819" s="227"/>
      <c r="H819" s="227"/>
      <c r="I819" s="227"/>
      <c r="J819" s="227"/>
      <c r="K819" s="227"/>
      <c r="L819" s="196"/>
      <c r="N819" s="221" t="s">
        <v>397</v>
      </c>
      <c r="O819" s="221" t="s">
        <v>398</v>
      </c>
      <c r="P819" s="221" t="s">
        <v>1418</v>
      </c>
      <c r="U819" s="83"/>
      <c r="V819" s="83"/>
    </row>
    <row r="820" spans="1:22" ht="17.25" customHeight="1">
      <c r="A820" s="81"/>
      <c r="B820" s="227"/>
      <c r="C820" s="227"/>
      <c r="D820" s="227"/>
      <c r="E820" s="227"/>
      <c r="F820" s="227"/>
      <c r="G820" s="227"/>
      <c r="H820" s="227"/>
      <c r="I820" s="227"/>
      <c r="J820" s="227"/>
      <c r="K820" s="227"/>
      <c r="L820" s="196"/>
      <c r="M820" s="55"/>
      <c r="N820" s="310"/>
      <c r="O820" s="310"/>
      <c r="P820" s="310"/>
      <c r="U820" s="83"/>
      <c r="V820" s="83"/>
    </row>
    <row r="821" spans="1:22">
      <c r="A821" s="81"/>
      <c r="B821" s="227"/>
      <c r="C821" s="227"/>
      <c r="D821" s="227"/>
      <c r="E821" s="227"/>
      <c r="F821" s="227"/>
      <c r="G821" s="227"/>
      <c r="H821" s="227"/>
      <c r="I821" s="227"/>
      <c r="J821" s="227"/>
      <c r="K821" s="227"/>
      <c r="L821" s="197"/>
      <c r="M821" s="81" t="s">
        <v>1039</v>
      </c>
      <c r="N821" s="56">
        <v>7</v>
      </c>
      <c r="O821" s="56"/>
      <c r="P821" s="65">
        <f>N821+O821</f>
        <v>7</v>
      </c>
      <c r="U821" s="83"/>
      <c r="V821" s="83"/>
    </row>
    <row r="822" spans="1:22" ht="17.25" customHeight="1">
      <c r="B822" s="71"/>
      <c r="C822" s="71"/>
      <c r="D822" s="71"/>
      <c r="E822" s="71"/>
      <c r="F822" s="71"/>
      <c r="G822" s="71"/>
      <c r="H822" s="71"/>
      <c r="I822" s="71"/>
      <c r="J822" s="71"/>
      <c r="K822" s="71"/>
    </row>
    <row r="823" spans="1:22" ht="17.25" customHeight="1">
      <c r="A823" s="81" t="s">
        <v>1040</v>
      </c>
      <c r="B823" s="226" t="s">
        <v>104</v>
      </c>
      <c r="C823" s="227"/>
      <c r="D823" s="227"/>
      <c r="E823" s="227"/>
      <c r="F823" s="227"/>
      <c r="G823" s="227"/>
      <c r="H823" s="227"/>
      <c r="I823" s="227"/>
      <c r="J823" s="227"/>
      <c r="K823" s="227"/>
      <c r="N823" s="221" t="s">
        <v>397</v>
      </c>
      <c r="O823" s="221" t="s">
        <v>398</v>
      </c>
      <c r="P823" s="221" t="s">
        <v>1418</v>
      </c>
      <c r="U823" s="83"/>
      <c r="V823" s="83"/>
    </row>
    <row r="824" spans="1:22" ht="17.25" customHeight="1">
      <c r="A824" s="81"/>
      <c r="B824" s="227"/>
      <c r="C824" s="227"/>
      <c r="D824" s="227"/>
      <c r="E824" s="227"/>
      <c r="F824" s="227"/>
      <c r="G824" s="227"/>
      <c r="H824" s="227"/>
      <c r="I824" s="227"/>
      <c r="J824" s="227"/>
      <c r="K824" s="227"/>
      <c r="M824" s="55"/>
      <c r="N824" s="310"/>
      <c r="O824" s="310"/>
      <c r="P824" s="310"/>
      <c r="U824" s="83"/>
      <c r="V824" s="83"/>
    </row>
    <row r="825" spans="1:22">
      <c r="A825" s="81"/>
      <c r="B825" s="227"/>
      <c r="C825" s="227"/>
      <c r="D825" s="227"/>
      <c r="E825" s="227"/>
      <c r="F825" s="227"/>
      <c r="G825" s="227"/>
      <c r="H825" s="227"/>
      <c r="I825" s="227"/>
      <c r="J825" s="227"/>
      <c r="K825" s="227"/>
      <c r="M825" s="81" t="s">
        <v>1040</v>
      </c>
      <c r="N825" s="56">
        <v>1</v>
      </c>
      <c r="O825" s="56"/>
      <c r="P825" s="65">
        <f>N825+O825</f>
        <v>1</v>
      </c>
      <c r="U825" s="83"/>
      <c r="V825" s="83"/>
    </row>
    <row r="826" spans="1:22" ht="18" customHeight="1">
      <c r="A826" s="83"/>
      <c r="B826" s="83"/>
      <c r="C826" s="83"/>
      <c r="D826" s="83"/>
      <c r="E826" s="83"/>
      <c r="F826" s="83"/>
      <c r="G826" s="83"/>
      <c r="H826" s="83"/>
      <c r="I826" s="83"/>
      <c r="J826" s="83"/>
      <c r="K826" s="83"/>
      <c r="L826" s="83"/>
      <c r="M826" s="153"/>
      <c r="N826" s="83"/>
      <c r="O826" s="110"/>
      <c r="P826" s="83"/>
      <c r="Q826" s="83"/>
      <c r="R826" s="83"/>
      <c r="S826" s="83"/>
      <c r="T826" s="83"/>
    </row>
    <row r="827" spans="1:22" ht="13.5" customHeight="1">
      <c r="A827" s="83"/>
      <c r="B827" s="83"/>
      <c r="C827" s="83"/>
      <c r="D827" s="83"/>
      <c r="E827" s="83"/>
      <c r="F827" s="83"/>
      <c r="G827" s="83"/>
      <c r="H827" s="83"/>
      <c r="I827" s="83"/>
      <c r="J827" s="83"/>
      <c r="K827" s="83"/>
      <c r="L827" s="83"/>
      <c r="M827" s="153"/>
      <c r="N827" s="83"/>
      <c r="O827" s="83"/>
      <c r="P827" s="83"/>
      <c r="Q827" s="83"/>
      <c r="R827" s="83"/>
      <c r="S827" s="83"/>
      <c r="T827" s="83"/>
    </row>
    <row r="828" spans="1:22" ht="13.5" customHeight="1">
      <c r="A828" s="504" t="s">
        <v>903</v>
      </c>
      <c r="B828" s="505"/>
      <c r="C828" s="505"/>
      <c r="D828" s="505"/>
      <c r="E828" s="505"/>
      <c r="F828" s="505"/>
      <c r="G828" s="505"/>
      <c r="H828" s="505"/>
      <c r="I828" s="505"/>
      <c r="J828" s="505"/>
      <c r="K828" s="506"/>
      <c r="L828" s="1"/>
      <c r="R828"/>
      <c r="S828"/>
    </row>
    <row r="829" spans="1:22" ht="16.5" customHeight="1">
      <c r="A829" s="507"/>
      <c r="B829" s="508"/>
      <c r="C829" s="508"/>
      <c r="D829" s="508"/>
      <c r="E829" s="508"/>
      <c r="F829" s="508"/>
      <c r="G829" s="508"/>
      <c r="H829" s="508"/>
      <c r="I829" s="508"/>
      <c r="J829" s="508"/>
      <c r="K829" s="509"/>
      <c r="L829" s="1"/>
      <c r="R829"/>
      <c r="S829"/>
    </row>
    <row r="830" spans="1:22" ht="16.5" customHeight="1">
      <c r="A830" s="507"/>
      <c r="B830" s="508"/>
      <c r="C830" s="508"/>
      <c r="D830" s="508"/>
      <c r="E830" s="508"/>
      <c r="F830" s="508"/>
      <c r="G830" s="508"/>
      <c r="H830" s="508"/>
      <c r="I830" s="508"/>
      <c r="J830" s="508"/>
      <c r="K830" s="509"/>
      <c r="L830" s="1"/>
      <c r="P830" s="120"/>
      <c r="R830"/>
      <c r="S830"/>
    </row>
    <row r="831" spans="1:22" ht="18" customHeight="1">
      <c r="A831" s="510"/>
      <c r="B831" s="511"/>
      <c r="C831" s="511"/>
      <c r="D831" s="511"/>
      <c r="E831" s="511"/>
      <c r="F831" s="511"/>
      <c r="G831" s="511"/>
      <c r="H831" s="511"/>
      <c r="I831" s="511"/>
      <c r="J831" s="511"/>
      <c r="K831" s="512"/>
      <c r="L831" s="1"/>
      <c r="P831" s="120"/>
      <c r="R831"/>
      <c r="S831"/>
    </row>
    <row r="832" spans="1:22" ht="18" customHeight="1">
      <c r="A832" s="83"/>
      <c r="B832" s="83"/>
      <c r="C832" s="83"/>
      <c r="D832" s="83"/>
      <c r="E832" s="83"/>
      <c r="F832" s="83"/>
      <c r="G832" s="83"/>
      <c r="H832" s="83"/>
      <c r="I832" s="83"/>
      <c r="J832" s="83"/>
      <c r="K832" s="83"/>
      <c r="L832" s="83"/>
      <c r="M832" s="153"/>
      <c r="N832" s="83"/>
      <c r="O832" s="83"/>
      <c r="P832" s="83"/>
      <c r="Q832" s="83"/>
      <c r="R832" s="83"/>
      <c r="S832" s="83"/>
      <c r="T832" s="83"/>
    </row>
    <row r="833" spans="1:19" ht="18" customHeight="1">
      <c r="A833"/>
      <c r="B833" s="100"/>
      <c r="C833" s="100"/>
      <c r="D833" s="100"/>
      <c r="E833" s="100"/>
      <c r="F833" s="100"/>
      <c r="G833" s="100"/>
      <c r="H833" s="100"/>
      <c r="I833" s="100"/>
      <c r="J833" s="100"/>
      <c r="K833" s="100"/>
      <c r="L833" s="1"/>
      <c r="R833"/>
      <c r="S833"/>
    </row>
    <row r="834" spans="1:19" ht="18" customHeight="1">
      <c r="A834" s="21" t="s">
        <v>1041</v>
      </c>
      <c r="B834" s="228" t="s">
        <v>904</v>
      </c>
      <c r="C834" s="230"/>
      <c r="D834" s="230"/>
      <c r="E834" s="230"/>
      <c r="F834" s="230"/>
      <c r="G834" s="230"/>
      <c r="H834" s="230"/>
      <c r="I834" s="230"/>
      <c r="J834" s="230"/>
      <c r="K834" s="71"/>
      <c r="M834" s="8"/>
      <c r="N834" s="137"/>
    </row>
    <row r="835" spans="1:19" ht="14.25">
      <c r="A835" s="21"/>
      <c r="B835" s="230"/>
      <c r="C835" s="230"/>
      <c r="D835" s="230"/>
      <c r="E835" s="230"/>
      <c r="F835" s="230"/>
      <c r="G835" s="230"/>
      <c r="H835" s="230"/>
      <c r="I835" s="230"/>
      <c r="J835" s="230"/>
      <c r="K835" s="71"/>
      <c r="M835" s="8"/>
      <c r="N835" s="138"/>
    </row>
    <row r="836" spans="1:19" ht="14.25">
      <c r="A836" s="21"/>
      <c r="B836" s="88" t="s">
        <v>224</v>
      </c>
      <c r="C836" s="224" t="s">
        <v>803</v>
      </c>
      <c r="D836" s="224"/>
      <c r="E836" s="224"/>
      <c r="F836" s="224"/>
      <c r="G836" s="224"/>
      <c r="H836" s="224"/>
      <c r="I836" s="224"/>
      <c r="J836" s="224"/>
      <c r="K836" s="224"/>
      <c r="M836" s="8"/>
      <c r="N836" s="138" t="s">
        <v>982</v>
      </c>
    </row>
    <row r="837" spans="1:19" ht="15">
      <c r="A837" s="11"/>
      <c r="B837" s="1"/>
      <c r="C837" s="108" t="s">
        <v>585</v>
      </c>
      <c r="D837" s="1"/>
      <c r="E837" s="1"/>
      <c r="F837" s="1"/>
      <c r="G837" s="1"/>
      <c r="H837" s="1"/>
      <c r="I837" s="1"/>
      <c r="J837" s="1"/>
      <c r="K837" s="1"/>
      <c r="M837" s="55" t="s">
        <v>225</v>
      </c>
      <c r="N837" s="42">
        <v>16</v>
      </c>
    </row>
    <row r="838" spans="1:19" ht="15">
      <c r="A838" s="11"/>
      <c r="B838" s="1"/>
      <c r="C838" s="108" t="s">
        <v>586</v>
      </c>
      <c r="D838" s="1"/>
      <c r="E838" s="1"/>
      <c r="F838" s="1"/>
      <c r="G838" s="1"/>
      <c r="H838" s="1"/>
      <c r="I838" s="1"/>
      <c r="J838" s="1"/>
      <c r="K838" s="1"/>
      <c r="M838" s="55" t="s">
        <v>226</v>
      </c>
      <c r="N838" s="42">
        <v>28</v>
      </c>
      <c r="P838" s="139"/>
    </row>
    <row r="839" spans="1:19" ht="13.5" customHeight="1">
      <c r="A839" s="11"/>
      <c r="B839" s="1"/>
      <c r="C839" s="108" t="s">
        <v>699</v>
      </c>
      <c r="D839" s="1"/>
      <c r="E839" s="1"/>
      <c r="F839" s="1"/>
      <c r="G839" s="1"/>
      <c r="H839" s="1"/>
      <c r="I839" s="1"/>
      <c r="J839" s="1"/>
      <c r="K839" s="1"/>
      <c r="M839" s="55" t="s">
        <v>227</v>
      </c>
      <c r="N839" s="42">
        <v>1</v>
      </c>
    </row>
    <row r="840" spans="1:19" ht="13.5" customHeight="1">
      <c r="A840" s="11"/>
      <c r="B840" s="1"/>
      <c r="C840" s="108" t="s">
        <v>691</v>
      </c>
      <c r="D840" s="1"/>
      <c r="E840" s="1"/>
      <c r="F840" s="1"/>
      <c r="G840" s="1"/>
      <c r="H840" s="1"/>
      <c r="I840" s="1"/>
      <c r="J840" s="1"/>
      <c r="K840" s="1"/>
      <c r="M840" s="55" t="s">
        <v>228</v>
      </c>
      <c r="N840" s="42">
        <v>35</v>
      </c>
    </row>
    <row r="841" spans="1:19">
      <c r="C841" s="108" t="s">
        <v>692</v>
      </c>
      <c r="G841" s="23"/>
      <c r="H841" s="23"/>
      <c r="I841" s="23"/>
      <c r="K841" s="23"/>
      <c r="M841" s="55" t="s">
        <v>231</v>
      </c>
      <c r="N841" s="42">
        <v>56</v>
      </c>
    </row>
    <row r="842" spans="1:19">
      <c r="C842" s="108" t="s">
        <v>1016</v>
      </c>
      <c r="M842" s="55" t="s">
        <v>232</v>
      </c>
      <c r="N842" s="42">
        <v>59</v>
      </c>
    </row>
    <row r="843" spans="1:19">
      <c r="C843" s="108" t="s">
        <v>1017</v>
      </c>
      <c r="M843" s="55" t="s">
        <v>233</v>
      </c>
      <c r="N843" s="42"/>
    </row>
    <row r="844" spans="1:19">
      <c r="C844" s="108" t="s">
        <v>1019</v>
      </c>
      <c r="M844" s="55" t="s">
        <v>234</v>
      </c>
      <c r="N844" s="42"/>
    </row>
    <row r="845" spans="1:19">
      <c r="C845" s="108" t="s">
        <v>1020</v>
      </c>
      <c r="M845" s="55" t="s">
        <v>235</v>
      </c>
      <c r="N845" s="42"/>
    </row>
    <row r="846" spans="1:19">
      <c r="C846" s="108" t="s">
        <v>1021</v>
      </c>
      <c r="M846" s="55" t="s">
        <v>236</v>
      </c>
      <c r="N846" s="42"/>
    </row>
    <row r="847" spans="1:19">
      <c r="C847" s="108" t="s">
        <v>1018</v>
      </c>
      <c r="M847" s="55" t="s">
        <v>1015</v>
      </c>
      <c r="N847" s="42"/>
    </row>
    <row r="848" spans="1:19" ht="13.5">
      <c r="C848" s="203" t="s">
        <v>458</v>
      </c>
      <c r="M848" s="55"/>
      <c r="N848" s="66">
        <f>SUM(N837:N847)</f>
        <v>195</v>
      </c>
      <c r="P848" s="139"/>
    </row>
    <row r="849" spans="1:23" ht="13.5">
      <c r="C849" s="46" t="s">
        <v>583</v>
      </c>
      <c r="M849" s="55"/>
      <c r="N849" s="66">
        <f>SUM(N837:N838)</f>
        <v>44</v>
      </c>
      <c r="P849" s="139"/>
    </row>
    <row r="850" spans="1:23" ht="13.5">
      <c r="C850" s="46" t="s">
        <v>568</v>
      </c>
      <c r="M850" s="55"/>
      <c r="N850" s="66">
        <f>SUM(N839:N847)</f>
        <v>151</v>
      </c>
      <c r="P850" s="139"/>
    </row>
    <row r="851" spans="1:23" ht="13.5">
      <c r="C851" s="46" t="s">
        <v>284</v>
      </c>
      <c r="M851" s="55"/>
      <c r="N851" s="66">
        <f>SUM(N842:N844)</f>
        <v>59</v>
      </c>
      <c r="P851" s="139"/>
    </row>
    <row r="852" spans="1:23" ht="13.5">
      <c r="C852" s="46" t="s">
        <v>285</v>
      </c>
      <c r="M852" s="55"/>
      <c r="N852" s="66">
        <f>N$845+N$846</f>
        <v>0</v>
      </c>
      <c r="P852" s="139"/>
    </row>
    <row r="853" spans="1:23">
      <c r="C853" s="23"/>
      <c r="M853" s="55"/>
      <c r="N853" s="138" t="s">
        <v>982</v>
      </c>
      <c r="P853" s="139"/>
    </row>
    <row r="854" spans="1:23" ht="14.25">
      <c r="B854" s="88" t="s">
        <v>237</v>
      </c>
      <c r="C854" s="224" t="s">
        <v>804</v>
      </c>
      <c r="D854" s="224"/>
      <c r="E854" s="224"/>
      <c r="F854" s="224"/>
      <c r="G854" s="224"/>
      <c r="H854" s="224"/>
      <c r="I854" s="224"/>
      <c r="J854" s="224"/>
      <c r="K854" s="224"/>
      <c r="M854" s="142" t="s">
        <v>237</v>
      </c>
      <c r="N854" s="56">
        <v>44</v>
      </c>
      <c r="P854" s="139"/>
    </row>
    <row r="855" spans="1:23" ht="14.25">
      <c r="A855" s="8"/>
      <c r="B855" s="5"/>
      <c r="C855" s="225"/>
      <c r="D855" s="225"/>
      <c r="E855" s="225"/>
      <c r="F855" s="225"/>
      <c r="G855" s="225"/>
      <c r="H855" s="225"/>
      <c r="I855" s="225"/>
      <c r="J855" s="225"/>
      <c r="K855" s="225"/>
      <c r="L855" s="1"/>
      <c r="M855" s="8"/>
      <c r="N855" s="8"/>
      <c r="O855" s="14"/>
      <c r="P855" s="14"/>
      <c r="Q855" s="14"/>
      <c r="R855" s="14"/>
      <c r="S855" s="14"/>
      <c r="T855" s="14"/>
      <c r="U855" s="14"/>
    </row>
    <row r="856" spans="1:23" ht="14.25">
      <c r="A856" s="8"/>
      <c r="B856" s="5"/>
      <c r="C856" s="71"/>
      <c r="D856" s="71"/>
      <c r="E856" s="71"/>
      <c r="F856" s="71"/>
      <c r="G856" s="71"/>
      <c r="H856" s="71"/>
      <c r="I856" s="71"/>
      <c r="J856" s="71"/>
      <c r="K856" s="71"/>
      <c r="L856" s="1"/>
      <c r="M856" s="8"/>
      <c r="N856" s="15"/>
      <c r="O856" s="14"/>
      <c r="P856" s="14"/>
      <c r="Q856" s="14"/>
      <c r="R856" s="14"/>
      <c r="S856" s="14"/>
      <c r="T856" s="14"/>
      <c r="U856" s="14"/>
    </row>
    <row r="857" spans="1:23" ht="20.25">
      <c r="A857" s="336" t="s">
        <v>805</v>
      </c>
      <c r="B857" s="337"/>
      <c r="C857" s="337"/>
      <c r="D857" s="337"/>
      <c r="E857" s="337"/>
      <c r="F857" s="337"/>
      <c r="G857" s="337"/>
      <c r="H857" s="337"/>
      <c r="I857" s="337"/>
      <c r="J857" s="337"/>
      <c r="K857" s="338"/>
      <c r="L857" s="1"/>
      <c r="R857"/>
      <c r="S857"/>
    </row>
    <row r="858" spans="1:23" ht="14.25">
      <c r="A858" s="8"/>
      <c r="B858" s="5"/>
      <c r="C858" s="71"/>
      <c r="D858" s="71"/>
      <c r="E858" s="71"/>
      <c r="F858" s="71"/>
      <c r="G858" s="71"/>
      <c r="H858" s="71"/>
      <c r="I858" s="71"/>
      <c r="J858" s="71"/>
      <c r="K858" s="71"/>
      <c r="L858" s="1"/>
      <c r="M858" s="8"/>
      <c r="N858" s="15"/>
      <c r="O858" s="14"/>
      <c r="P858" s="14"/>
      <c r="Q858" s="14"/>
      <c r="R858" s="14"/>
      <c r="S858" s="14"/>
      <c r="T858" s="14"/>
      <c r="U858" s="14"/>
    </row>
    <row r="859" spans="1:23">
      <c r="A859" s="23" t="s">
        <v>238</v>
      </c>
      <c r="B859" s="253" t="s">
        <v>53</v>
      </c>
      <c r="C859" s="225"/>
      <c r="D859" s="225"/>
      <c r="E859" s="225"/>
      <c r="F859" s="225"/>
      <c r="G859" s="225"/>
      <c r="H859" s="225"/>
      <c r="I859" s="225"/>
      <c r="J859" s="225"/>
      <c r="K859" s="225"/>
      <c r="L859" s="71"/>
      <c r="N859"/>
      <c r="O859"/>
      <c r="R859"/>
      <c r="S859"/>
    </row>
    <row r="860" spans="1:23">
      <c r="A860" s="23"/>
      <c r="B860" s="225"/>
      <c r="C860" s="225"/>
      <c r="D860" s="225"/>
      <c r="E860" s="225"/>
      <c r="F860" s="225"/>
      <c r="G860" s="225"/>
      <c r="H860" s="225"/>
      <c r="I860" s="225"/>
      <c r="J860" s="225"/>
      <c r="K860" s="225"/>
      <c r="L860" s="71"/>
      <c r="M860" s="55"/>
      <c r="N860"/>
      <c r="O860"/>
      <c r="R860"/>
      <c r="S860"/>
      <c r="W860" s="83"/>
    </row>
    <row r="861" spans="1:23">
      <c r="C861" s="335" t="s">
        <v>941</v>
      </c>
      <c r="D861" s="247"/>
      <c r="E861" s="247"/>
      <c r="F861" s="247"/>
      <c r="G861" s="247"/>
      <c r="H861" s="247"/>
      <c r="I861" s="247"/>
      <c r="J861" s="247"/>
      <c r="K861" s="247"/>
      <c r="M861" s="55" t="s">
        <v>239</v>
      </c>
      <c r="N861" s="42">
        <v>0</v>
      </c>
      <c r="O861"/>
      <c r="R861"/>
      <c r="S861"/>
      <c r="W861" s="83"/>
    </row>
    <row r="862" spans="1:23" ht="14.25" customHeight="1">
      <c r="A862" s="33"/>
      <c r="B862" s="22"/>
      <c r="C862" s="335" t="s">
        <v>942</v>
      </c>
      <c r="D862" s="247"/>
      <c r="E862" s="247"/>
      <c r="F862" s="247"/>
      <c r="G862" s="247"/>
      <c r="H862" s="247"/>
      <c r="I862" s="247"/>
      <c r="J862" s="247"/>
      <c r="K862" s="247"/>
      <c r="L862" s="24"/>
      <c r="M862" s="55" t="s">
        <v>240</v>
      </c>
      <c r="N862" s="42">
        <v>0</v>
      </c>
      <c r="O862"/>
    </row>
    <row r="863" spans="1:23" ht="14.25">
      <c r="A863" s="33"/>
      <c r="B863" s="22"/>
      <c r="C863" s="332" t="s">
        <v>806</v>
      </c>
      <c r="D863" s="333"/>
      <c r="E863" s="333"/>
      <c r="F863" s="333"/>
      <c r="G863" s="333"/>
      <c r="H863" s="333"/>
      <c r="I863" s="333"/>
      <c r="J863" s="333"/>
      <c r="K863" s="333"/>
      <c r="L863" s="24"/>
      <c r="M863" s="55" t="s">
        <v>238</v>
      </c>
      <c r="N863" s="163">
        <f>SUM(N861:N862)</f>
        <v>0</v>
      </c>
      <c r="O863"/>
    </row>
    <row r="864" spans="1:23" ht="14.25">
      <c r="A864" s="33"/>
      <c r="B864" s="22"/>
      <c r="C864" s="334" t="s">
        <v>807</v>
      </c>
      <c r="D864" s="333"/>
      <c r="E864" s="333"/>
      <c r="F864" s="333"/>
      <c r="G864" s="333"/>
      <c r="H864" s="333"/>
      <c r="I864" s="333"/>
      <c r="J864" s="333"/>
      <c r="K864" s="333"/>
      <c r="L864" s="24"/>
      <c r="M864" s="55" t="s">
        <v>241</v>
      </c>
      <c r="N864" s="115">
        <f>IF($N$849&gt;0,N863/$N$849,"")</f>
        <v>0</v>
      </c>
      <c r="O864"/>
    </row>
    <row r="865" spans="1:23" ht="14.25">
      <c r="A865" s="33"/>
      <c r="B865" s="22"/>
      <c r="C865" s="117"/>
      <c r="D865" s="118"/>
      <c r="E865" s="118"/>
      <c r="F865" s="118"/>
      <c r="G865" s="118"/>
      <c r="H865" s="118"/>
      <c r="I865" s="118"/>
      <c r="J865" s="118"/>
      <c r="K865" s="118"/>
      <c r="L865" s="24"/>
      <c r="M865" s="55"/>
      <c r="N865" s="162"/>
      <c r="O865"/>
    </row>
    <row r="866" spans="1:23">
      <c r="A866" s="23" t="s">
        <v>242</v>
      </c>
      <c r="B866" s="228" t="s">
        <v>863</v>
      </c>
      <c r="C866" s="339"/>
      <c r="D866" s="339"/>
      <c r="E866" s="339"/>
      <c r="F866" s="339"/>
      <c r="G866" s="339"/>
      <c r="H866" s="339"/>
      <c r="I866" s="339"/>
      <c r="J866" s="339"/>
      <c r="K866" s="339"/>
      <c r="L866" s="24"/>
      <c r="N866" s="95"/>
      <c r="P866"/>
      <c r="Q866"/>
      <c r="V866"/>
      <c r="W866"/>
    </row>
    <row r="867" spans="1:23" ht="15" customHeight="1">
      <c r="A867" s="23"/>
      <c r="B867" s="339"/>
      <c r="C867" s="339"/>
      <c r="D867" s="339"/>
      <c r="E867" s="339"/>
      <c r="F867" s="339"/>
      <c r="G867" s="339"/>
      <c r="H867" s="339"/>
      <c r="I867" s="339"/>
      <c r="J867" s="339"/>
      <c r="K867" s="339"/>
      <c r="L867" s="24"/>
      <c r="M867" s="55"/>
      <c r="N867" s="95"/>
      <c r="P867"/>
      <c r="Q867"/>
      <c r="V867"/>
      <c r="W867"/>
    </row>
    <row r="868" spans="1:23" ht="15" customHeight="1">
      <c r="C868" s="335" t="s">
        <v>941</v>
      </c>
      <c r="D868" s="247"/>
      <c r="E868" s="247"/>
      <c r="F868" s="247"/>
      <c r="G868" s="247"/>
      <c r="H868" s="247"/>
      <c r="I868" s="247"/>
      <c r="J868" s="247"/>
      <c r="K868" s="247"/>
      <c r="M868" s="55" t="s">
        <v>243</v>
      </c>
      <c r="N868" s="42">
        <v>3961</v>
      </c>
      <c r="P868"/>
      <c r="Q868"/>
      <c r="V868"/>
      <c r="W868"/>
    </row>
    <row r="869" spans="1:23" ht="12.75" customHeight="1">
      <c r="A869" s="33"/>
      <c r="B869" s="22"/>
      <c r="C869" s="335" t="s">
        <v>942</v>
      </c>
      <c r="D869" s="247"/>
      <c r="E869" s="247"/>
      <c r="F869" s="247"/>
      <c r="G869" s="247"/>
      <c r="H869" s="247"/>
      <c r="I869" s="247"/>
      <c r="J869" s="247"/>
      <c r="K869" s="247"/>
      <c r="L869" s="24"/>
      <c r="M869" s="55" t="s">
        <v>244</v>
      </c>
      <c r="N869" s="42">
        <v>134</v>
      </c>
      <c r="V869"/>
      <c r="W869"/>
    </row>
    <row r="870" spans="1:23" ht="14.25">
      <c r="A870" s="33"/>
      <c r="B870" s="22"/>
      <c r="C870" s="332" t="s">
        <v>806</v>
      </c>
      <c r="D870" s="333"/>
      <c r="E870" s="333"/>
      <c r="F870" s="333"/>
      <c r="G870" s="333"/>
      <c r="H870" s="333"/>
      <c r="I870" s="333"/>
      <c r="J870" s="333"/>
      <c r="K870" s="333"/>
      <c r="L870" s="24"/>
      <c r="M870" s="55" t="s">
        <v>242</v>
      </c>
      <c r="N870" s="163">
        <f>SUM(N868:N869)</f>
        <v>4095</v>
      </c>
      <c r="V870"/>
      <c r="W870"/>
    </row>
    <row r="871" spans="1:23" ht="14.25">
      <c r="A871" s="33"/>
      <c r="B871" s="22"/>
      <c r="C871" s="334" t="s">
        <v>864</v>
      </c>
      <c r="D871" s="333"/>
      <c r="E871" s="333"/>
      <c r="F871" s="333"/>
      <c r="G871" s="333"/>
      <c r="H871" s="333"/>
      <c r="I871" s="333"/>
      <c r="J871" s="333"/>
      <c r="K871" s="333"/>
      <c r="L871" s="24"/>
      <c r="M871" s="55" t="s">
        <v>245</v>
      </c>
      <c r="N871" s="136">
        <f>IF(N$850&gt;0,N870/N$850,"")</f>
        <v>27.119205298013245</v>
      </c>
      <c r="V871"/>
      <c r="W871"/>
    </row>
    <row r="872" spans="1:23" ht="14.25" customHeight="1">
      <c r="A872" s="33"/>
      <c r="B872" s="22"/>
      <c r="C872" s="24"/>
      <c r="D872" s="24"/>
      <c r="E872" s="24"/>
      <c r="F872" s="24"/>
      <c r="G872" s="24"/>
      <c r="H872" s="24"/>
      <c r="I872" s="24"/>
      <c r="J872" s="24"/>
      <c r="K872" s="24"/>
      <c r="L872" s="24"/>
      <c r="M872" s="55"/>
      <c r="U872" s="1"/>
      <c r="V872" s="1"/>
    </row>
    <row r="873" spans="1:23" ht="14.25" customHeight="1">
      <c r="A873" s="55" t="s">
        <v>1372</v>
      </c>
      <c r="B873" s="253" t="s">
        <v>262</v>
      </c>
      <c r="C873" s="225"/>
      <c r="D873" s="225"/>
      <c r="E873" s="225"/>
      <c r="F873" s="225"/>
      <c r="G873" s="225"/>
      <c r="H873" s="225"/>
      <c r="I873" s="225"/>
      <c r="J873" s="225"/>
      <c r="K873" s="225"/>
      <c r="L873" s="24"/>
      <c r="M873" s="55"/>
      <c r="U873" s="1"/>
      <c r="V873" s="1"/>
    </row>
    <row r="874" spans="1:23" ht="16.5" customHeight="1">
      <c r="A874" s="55"/>
      <c r="B874" s="225"/>
      <c r="C874" s="225"/>
      <c r="D874" s="225"/>
      <c r="E874" s="225"/>
      <c r="F874" s="225"/>
      <c r="G874" s="225"/>
      <c r="H874" s="225"/>
      <c r="I874" s="225"/>
      <c r="J874" s="225"/>
      <c r="K874" s="225"/>
      <c r="N874" s="221" t="s">
        <v>761</v>
      </c>
      <c r="O874" s="221" t="s">
        <v>762</v>
      </c>
      <c r="P874" s="221" t="s">
        <v>763</v>
      </c>
      <c r="Q874" s="221" t="s">
        <v>764</v>
      </c>
      <c r="R874" s="329" t="s">
        <v>785</v>
      </c>
      <c r="S874" s="329" t="s">
        <v>484</v>
      </c>
    </row>
    <row r="875" spans="1:23" ht="20.25" customHeight="1">
      <c r="A875" s="55" t="s">
        <v>252</v>
      </c>
      <c r="B875" s="124" t="s">
        <v>263</v>
      </c>
      <c r="C875" s="193"/>
      <c r="D875" s="193"/>
      <c r="E875" s="193"/>
      <c r="F875" s="193"/>
      <c r="G875" s="193"/>
      <c r="H875" s="193"/>
      <c r="I875" s="193"/>
      <c r="J875" s="193"/>
      <c r="K875" s="193"/>
      <c r="L875" s="1"/>
      <c r="N875" s="331"/>
      <c r="O875" s="331"/>
      <c r="P875" s="331"/>
      <c r="Q875" s="331"/>
      <c r="R875" s="330"/>
      <c r="S875" s="330"/>
      <c r="T875" s="1"/>
    </row>
    <row r="876" spans="1:23">
      <c r="A876" s="55"/>
      <c r="B876" s="60"/>
      <c r="C876" s="108" t="s">
        <v>585</v>
      </c>
      <c r="D876" s="4"/>
      <c r="E876" s="4"/>
      <c r="F876" s="4"/>
      <c r="G876" s="4"/>
      <c r="H876" s="4"/>
      <c r="I876" s="60"/>
      <c r="J876" s="60"/>
      <c r="K876" s="60"/>
      <c r="L876" s="1"/>
      <c r="M876" s="55" t="s">
        <v>246</v>
      </c>
      <c r="N876" s="42">
        <v>12</v>
      </c>
      <c r="O876" s="42">
        <v>16</v>
      </c>
      <c r="P876" s="42">
        <v>4</v>
      </c>
      <c r="Q876" s="42">
        <v>0</v>
      </c>
      <c r="R876" s="42">
        <v>0</v>
      </c>
      <c r="S876" s="59">
        <f t="shared" ref="S876:S886" si="3">N876+P876-Q876-R876</f>
        <v>16</v>
      </c>
      <c r="T876" s="1"/>
    </row>
    <row r="877" spans="1:23">
      <c r="A877"/>
      <c r="C877" s="108" t="s">
        <v>586</v>
      </c>
      <c r="D877" s="4"/>
      <c r="E877" s="4"/>
      <c r="F877" s="4"/>
      <c r="G877" s="4"/>
      <c r="H877" s="4"/>
      <c r="I877"/>
      <c r="J877"/>
      <c r="K877"/>
      <c r="L877" s="1"/>
      <c r="M877" s="55" t="s">
        <v>247</v>
      </c>
      <c r="N877" s="42">
        <v>28</v>
      </c>
      <c r="O877" s="42">
        <v>28</v>
      </c>
      <c r="P877" s="42">
        <v>0</v>
      </c>
      <c r="Q877" s="42">
        <v>0</v>
      </c>
      <c r="R877" s="42">
        <v>0</v>
      </c>
      <c r="S877" s="59">
        <f t="shared" si="3"/>
        <v>28</v>
      </c>
    </row>
    <row r="878" spans="1:23">
      <c r="A878"/>
      <c r="C878" s="108" t="s">
        <v>699</v>
      </c>
      <c r="D878" s="4"/>
      <c r="E878" s="4"/>
      <c r="F878" s="4"/>
      <c r="G878" s="4"/>
      <c r="H878" s="4"/>
      <c r="I878"/>
      <c r="J878"/>
      <c r="K878"/>
      <c r="L878" s="1"/>
      <c r="M878" s="55" t="s">
        <v>248</v>
      </c>
      <c r="N878" s="42">
        <v>0</v>
      </c>
      <c r="O878" s="42">
        <v>0</v>
      </c>
      <c r="P878" s="42">
        <v>0</v>
      </c>
      <c r="Q878" s="42">
        <v>0</v>
      </c>
      <c r="R878" s="42">
        <v>0</v>
      </c>
      <c r="S878" s="59">
        <f>N878+P878-Q878-R878</f>
        <v>0</v>
      </c>
    </row>
    <row r="879" spans="1:23">
      <c r="A879"/>
      <c r="C879" s="108" t="s">
        <v>691</v>
      </c>
      <c r="D879" s="4"/>
      <c r="E879" s="4"/>
      <c r="F879" s="4"/>
      <c r="G879" s="4"/>
      <c r="H879" s="4"/>
      <c r="I879"/>
      <c r="J879"/>
      <c r="K879"/>
      <c r="L879" s="1"/>
      <c r="M879" s="55" t="s">
        <v>249</v>
      </c>
      <c r="N879" s="42">
        <v>35</v>
      </c>
      <c r="O879" s="42">
        <v>35</v>
      </c>
      <c r="P879" s="42">
        <v>0</v>
      </c>
      <c r="Q879" s="42">
        <v>0</v>
      </c>
      <c r="R879" s="42">
        <v>0</v>
      </c>
      <c r="S879" s="59">
        <f t="shared" si="3"/>
        <v>35</v>
      </c>
    </row>
    <row r="880" spans="1:23">
      <c r="A880"/>
      <c r="C880" s="108" t="s">
        <v>692</v>
      </c>
      <c r="D880" s="4"/>
      <c r="E880" s="4"/>
      <c r="F880" s="4"/>
      <c r="G880" s="4"/>
      <c r="H880" s="4"/>
      <c r="I880"/>
      <c r="J880"/>
      <c r="K880"/>
      <c r="L880" s="1"/>
      <c r="M880" s="55" t="s">
        <v>250</v>
      </c>
      <c r="N880" s="42">
        <v>55</v>
      </c>
      <c r="O880" s="42">
        <v>55</v>
      </c>
      <c r="P880" s="42">
        <v>0</v>
      </c>
      <c r="Q880" s="42">
        <v>0</v>
      </c>
      <c r="R880" s="42">
        <v>0</v>
      </c>
      <c r="S880" s="59">
        <f t="shared" si="3"/>
        <v>55</v>
      </c>
    </row>
    <row r="881" spans="1:19">
      <c r="A881"/>
      <c r="C881" s="108" t="s">
        <v>1016</v>
      </c>
      <c r="D881" s="4"/>
      <c r="E881" s="4"/>
      <c r="F881" s="4"/>
      <c r="G881" s="4"/>
      <c r="H881" s="4"/>
      <c r="I881"/>
      <c r="J881"/>
      <c r="K881"/>
      <c r="L881" s="1"/>
      <c r="M881" s="55" t="s">
        <v>251</v>
      </c>
      <c r="N881" s="42">
        <v>177</v>
      </c>
      <c r="O881" s="42">
        <v>176</v>
      </c>
      <c r="P881" s="42">
        <v>0</v>
      </c>
      <c r="Q881" s="42">
        <v>1</v>
      </c>
      <c r="R881" s="42">
        <v>0</v>
      </c>
      <c r="S881" s="59">
        <f t="shared" si="3"/>
        <v>176</v>
      </c>
    </row>
    <row r="882" spans="1:19">
      <c r="A882"/>
      <c r="C882" s="108" t="s">
        <v>1017</v>
      </c>
      <c r="D882" s="4"/>
      <c r="E882" s="4"/>
      <c r="F882" s="4"/>
      <c r="G882" s="4"/>
      <c r="H882" s="4"/>
      <c r="I882"/>
      <c r="J882"/>
      <c r="K882"/>
      <c r="L882" s="1"/>
      <c r="M882" s="55" t="s">
        <v>253</v>
      </c>
      <c r="N882" s="42"/>
      <c r="O882" s="42"/>
      <c r="P882" s="42"/>
      <c r="Q882" s="42"/>
      <c r="R882" s="42"/>
      <c r="S882" s="59">
        <f t="shared" si="3"/>
        <v>0</v>
      </c>
    </row>
    <row r="883" spans="1:19">
      <c r="A883"/>
      <c r="C883" s="108" t="s">
        <v>1019</v>
      </c>
      <c r="D883" s="4"/>
      <c r="E883" s="4"/>
      <c r="F883" s="4"/>
      <c r="G883" s="4"/>
      <c r="H883" s="4"/>
      <c r="I883"/>
      <c r="J883"/>
      <c r="K883"/>
      <c r="L883" s="1"/>
      <c r="M883" s="55" t="s">
        <v>254</v>
      </c>
      <c r="N883" s="42"/>
      <c r="O883" s="42"/>
      <c r="P883" s="42"/>
      <c r="Q883" s="42"/>
      <c r="R883" s="42"/>
      <c r="S883" s="59">
        <f>N883+P883-Q883-R883</f>
        <v>0</v>
      </c>
    </row>
    <row r="884" spans="1:19">
      <c r="A884"/>
      <c r="C884" s="108" t="s">
        <v>1020</v>
      </c>
      <c r="D884" s="4"/>
      <c r="E884" s="4"/>
      <c r="F884" s="4"/>
      <c r="G884" s="4"/>
      <c r="H884" s="4"/>
      <c r="I884"/>
      <c r="J884"/>
      <c r="K884"/>
      <c r="L884" s="1"/>
      <c r="M884" s="55" t="s">
        <v>255</v>
      </c>
      <c r="N884" s="42"/>
      <c r="O884" s="42"/>
      <c r="P884" s="42"/>
      <c r="Q884" s="42"/>
      <c r="R884" s="42"/>
      <c r="S884" s="59">
        <f t="shared" si="3"/>
        <v>0</v>
      </c>
    </row>
    <row r="885" spans="1:19">
      <c r="A885"/>
      <c r="C885" s="108" t="s">
        <v>1021</v>
      </c>
      <c r="D885" s="4"/>
      <c r="E885" s="4"/>
      <c r="F885" s="4"/>
      <c r="G885" s="4"/>
      <c r="H885" s="4"/>
      <c r="I885"/>
      <c r="J885"/>
      <c r="K885"/>
      <c r="L885" s="1"/>
      <c r="M885" s="55" t="s">
        <v>256</v>
      </c>
      <c r="N885" s="42"/>
      <c r="O885" s="42"/>
      <c r="P885" s="42"/>
      <c r="Q885" s="42"/>
      <c r="R885" s="42"/>
      <c r="S885" s="59">
        <f>N885+P885-Q885-R885</f>
        <v>0</v>
      </c>
    </row>
    <row r="886" spans="1:19">
      <c r="A886"/>
      <c r="C886" s="108" t="s">
        <v>1018</v>
      </c>
      <c r="D886" s="4"/>
      <c r="E886" s="4"/>
      <c r="F886" s="4"/>
      <c r="G886" s="4"/>
      <c r="H886" s="4"/>
      <c r="I886"/>
      <c r="J886"/>
      <c r="K886"/>
      <c r="L886" s="1"/>
      <c r="M886" s="55" t="s">
        <v>1022</v>
      </c>
      <c r="N886" s="42"/>
      <c r="O886" s="42"/>
      <c r="P886" s="42"/>
      <c r="Q886" s="42"/>
      <c r="R886" s="42"/>
      <c r="S886" s="59">
        <f t="shared" si="3"/>
        <v>0</v>
      </c>
    </row>
    <row r="887" spans="1:19" ht="13.5">
      <c r="A887"/>
      <c r="C887" s="108" t="s">
        <v>458</v>
      </c>
      <c r="D887" s="4"/>
      <c r="E887" s="4"/>
      <c r="F887" s="4"/>
      <c r="G887" s="4"/>
      <c r="H887" s="4"/>
      <c r="I887"/>
      <c r="J887"/>
      <c r="K887"/>
      <c r="L887" s="1"/>
      <c r="M887" s="55" t="s">
        <v>252</v>
      </c>
      <c r="N887" s="47">
        <f t="shared" ref="N887:S887" si="4">SUM(N876:N886)</f>
        <v>307</v>
      </c>
      <c r="O887" s="47">
        <f t="shared" si="4"/>
        <v>310</v>
      </c>
      <c r="P887" s="47">
        <f t="shared" si="4"/>
        <v>4</v>
      </c>
      <c r="Q887" s="47">
        <f t="shared" si="4"/>
        <v>1</v>
      </c>
      <c r="R887" s="47">
        <f t="shared" si="4"/>
        <v>0</v>
      </c>
      <c r="S887" s="47">
        <f t="shared" si="4"/>
        <v>310</v>
      </c>
    </row>
    <row r="888" spans="1:19" ht="13.5">
      <c r="A888"/>
      <c r="C888" s="108" t="s">
        <v>583</v>
      </c>
      <c r="D888" s="4"/>
      <c r="E888" s="4"/>
      <c r="F888" s="4"/>
      <c r="G888" s="4"/>
      <c r="H888" s="4"/>
      <c r="I888"/>
      <c r="J888"/>
      <c r="K888"/>
      <c r="L888" s="1"/>
      <c r="M888" s="55"/>
      <c r="N888" s="66">
        <f t="shared" ref="N888:S888" si="5">SUM(N876:N877)</f>
        <v>40</v>
      </c>
      <c r="O888" s="66">
        <f t="shared" si="5"/>
        <v>44</v>
      </c>
      <c r="P888" s="66">
        <f t="shared" si="5"/>
        <v>4</v>
      </c>
      <c r="Q888" s="66">
        <f t="shared" si="5"/>
        <v>0</v>
      </c>
      <c r="R888" s="66">
        <f t="shared" si="5"/>
        <v>0</v>
      </c>
      <c r="S888" s="66">
        <f t="shared" si="5"/>
        <v>44</v>
      </c>
    </row>
    <row r="889" spans="1:19" ht="15.75" customHeight="1">
      <c r="A889"/>
      <c r="C889" s="108" t="s">
        <v>568</v>
      </c>
      <c r="D889" s="4"/>
      <c r="E889" s="4"/>
      <c r="F889" s="4"/>
      <c r="G889" s="4"/>
      <c r="H889" s="4"/>
      <c r="I889"/>
      <c r="J889"/>
      <c r="K889"/>
      <c r="L889" s="1"/>
      <c r="M889" s="55"/>
      <c r="N889" s="66">
        <f t="shared" ref="N889:S889" si="6">SUM(N879:N886)</f>
        <v>267</v>
      </c>
      <c r="O889" s="66">
        <f t="shared" si="6"/>
        <v>266</v>
      </c>
      <c r="P889" s="66">
        <f t="shared" si="6"/>
        <v>0</v>
      </c>
      <c r="Q889" s="66">
        <f t="shared" si="6"/>
        <v>1</v>
      </c>
      <c r="R889" s="66">
        <f t="shared" si="6"/>
        <v>0</v>
      </c>
      <c r="S889" s="66">
        <f t="shared" si="6"/>
        <v>266</v>
      </c>
    </row>
    <row r="890" spans="1:19" ht="14.25" customHeight="1">
      <c r="A890"/>
      <c r="C890" s="46"/>
      <c r="D890" s="4"/>
      <c r="E890" s="4"/>
      <c r="F890" s="4"/>
      <c r="G890" s="4"/>
      <c r="H890" s="4"/>
      <c r="I890"/>
      <c r="J890"/>
      <c r="K890"/>
      <c r="M890" s="55"/>
      <c r="N890" s="46"/>
      <c r="O890" s="46"/>
      <c r="P890" s="46"/>
      <c r="Q890" s="46"/>
      <c r="R890" s="46"/>
      <c r="S890" s="46"/>
    </row>
    <row r="891" spans="1:19" ht="15.75" customHeight="1">
      <c r="A891" s="55" t="s">
        <v>257</v>
      </c>
      <c r="B891" s="228" t="s">
        <v>905</v>
      </c>
      <c r="C891" s="323"/>
      <c r="D891" s="323"/>
      <c r="E891" s="323"/>
      <c r="F891" s="323"/>
      <c r="G891" s="323"/>
      <c r="H891" s="323"/>
      <c r="I891" s="323"/>
      <c r="J891" s="323"/>
      <c r="K891" s="323"/>
      <c r="M891" s="55"/>
      <c r="N891" s="221" t="s">
        <v>761</v>
      </c>
      <c r="O891" s="221" t="s">
        <v>762</v>
      </c>
      <c r="P891" s="221" t="s">
        <v>763</v>
      </c>
      <c r="Q891" s="221" t="s">
        <v>764</v>
      </c>
      <c r="R891" s="262" t="s">
        <v>785</v>
      </c>
      <c r="S891" s="416" t="s">
        <v>485</v>
      </c>
    </row>
    <row r="892" spans="1:19" ht="15.75" customHeight="1">
      <c r="A892" s="55"/>
      <c r="B892" s="323"/>
      <c r="C892" s="323"/>
      <c r="D892" s="323"/>
      <c r="E892" s="323"/>
      <c r="F892" s="323"/>
      <c r="G892" s="323"/>
      <c r="H892" s="323"/>
      <c r="I892" s="323"/>
      <c r="J892" s="323"/>
      <c r="K892" s="323"/>
      <c r="M892" s="55"/>
      <c r="N892" s="222"/>
      <c r="O892" s="222"/>
      <c r="P892" s="222"/>
      <c r="Q892" s="222"/>
      <c r="R892" s="280"/>
      <c r="S892" s="280"/>
    </row>
    <row r="893" spans="1:19">
      <c r="A893" s="55"/>
      <c r="B893" s="323"/>
      <c r="C893" s="323"/>
      <c r="D893" s="323"/>
      <c r="E893" s="323"/>
      <c r="F893" s="323"/>
      <c r="G893" s="323"/>
      <c r="H893" s="323"/>
      <c r="I893" s="323"/>
      <c r="J893" s="323"/>
      <c r="K893" s="323"/>
      <c r="M893" s="55"/>
      <c r="N893" s="310"/>
      <c r="O893" s="310"/>
      <c r="P893" s="310"/>
      <c r="Q893" s="310"/>
      <c r="R893" s="280"/>
      <c r="S893" s="280"/>
    </row>
    <row r="894" spans="1:19" ht="13.5">
      <c r="A894"/>
      <c r="C894" s="324" t="s">
        <v>986</v>
      </c>
      <c r="D894" s="325"/>
      <c r="E894" s="325"/>
      <c r="F894" s="325"/>
      <c r="G894" s="325"/>
      <c r="H894" s="325"/>
      <c r="I894"/>
      <c r="J894"/>
      <c r="K894"/>
      <c r="M894" s="55" t="s">
        <v>257</v>
      </c>
      <c r="N894" s="56">
        <v>44</v>
      </c>
      <c r="O894" s="56">
        <v>44</v>
      </c>
      <c r="P894" s="56">
        <v>0</v>
      </c>
      <c r="Q894" s="56">
        <v>0</v>
      </c>
      <c r="R894" s="56">
        <v>0</v>
      </c>
      <c r="S894" s="59">
        <f>O894+Q894</f>
        <v>44</v>
      </c>
    </row>
    <row r="895" spans="1:19" ht="13.5" customHeight="1">
      <c r="A895"/>
      <c r="I895"/>
      <c r="J895"/>
      <c r="K895"/>
    </row>
    <row r="896" spans="1:19" ht="13.5" customHeight="1">
      <c r="A896"/>
      <c r="I896"/>
      <c r="J896"/>
      <c r="K896"/>
    </row>
    <row r="897" spans="1:18" ht="13.5" customHeight="1">
      <c r="A897" s="319" t="s">
        <v>1422</v>
      </c>
      <c r="B897" s="266"/>
      <c r="C897" s="266"/>
      <c r="D897" s="266"/>
      <c r="E897" s="266"/>
      <c r="F897" s="266"/>
      <c r="G897" s="266"/>
      <c r="H897" s="266"/>
      <c r="I897" s="266"/>
      <c r="J897" s="266"/>
      <c r="K897" s="267"/>
      <c r="L897" s="1"/>
    </row>
    <row r="898" spans="1:18" ht="21" customHeight="1">
      <c r="A898" s="320"/>
      <c r="B898" s="321"/>
      <c r="C898" s="321"/>
      <c r="D898" s="321"/>
      <c r="E898" s="321"/>
      <c r="F898" s="321"/>
      <c r="G898" s="321"/>
      <c r="H898" s="321"/>
      <c r="I898" s="321"/>
      <c r="J898" s="321"/>
      <c r="K898" s="322"/>
    </row>
    <row r="900" spans="1:18" ht="16.5" customHeight="1">
      <c r="A900" s="311" t="s">
        <v>565</v>
      </c>
      <c r="B900" s="312"/>
      <c r="C900" s="312"/>
      <c r="D900" s="312"/>
      <c r="E900" s="312"/>
      <c r="F900" s="312"/>
      <c r="G900" s="312"/>
      <c r="H900" s="312"/>
      <c r="I900" s="312"/>
      <c r="J900" s="312"/>
      <c r="K900" s="313"/>
    </row>
    <row r="901" spans="1:18" ht="16.5" customHeight="1"/>
    <row r="902" spans="1:18" ht="16.5" customHeight="1">
      <c r="A902" s="23" t="s">
        <v>1374</v>
      </c>
      <c r="B902" s="228" t="s">
        <v>264</v>
      </c>
      <c r="C902" s="238"/>
      <c r="D902" s="238"/>
      <c r="E902" s="238"/>
      <c r="F902" s="238"/>
      <c r="G902" s="238"/>
      <c r="H902" s="238"/>
      <c r="I902" s="238"/>
      <c r="J902" s="238"/>
      <c r="K902" s="238"/>
      <c r="M902" s="55"/>
      <c r="N902" s="314" t="s">
        <v>570</v>
      </c>
      <c r="O902" s="309"/>
      <c r="P902" s="309"/>
      <c r="Q902" s="308" t="s">
        <v>1366</v>
      </c>
      <c r="R902" s="309"/>
    </row>
    <row r="903" spans="1:18" ht="12.75" customHeight="1">
      <c r="B903" s="238"/>
      <c r="C903" s="238"/>
      <c r="D903" s="238"/>
      <c r="E903" s="238"/>
      <c r="F903" s="238"/>
      <c r="G903" s="238"/>
      <c r="H903" s="238"/>
      <c r="I903" s="238"/>
      <c r="J903" s="238"/>
      <c r="K903" s="238"/>
      <c r="N903" s="309"/>
      <c r="O903" s="309"/>
      <c r="P903" s="309"/>
      <c r="Q903" s="309"/>
      <c r="R903" s="309"/>
    </row>
    <row r="904" spans="1:18" ht="26.25" customHeight="1">
      <c r="A904" s="55" t="s">
        <v>265</v>
      </c>
      <c r="B904" s="228" t="s">
        <v>865</v>
      </c>
      <c r="C904" s="229"/>
      <c r="D904" s="229"/>
      <c r="E904" s="229"/>
      <c r="F904" s="229"/>
      <c r="G904" s="229"/>
      <c r="H904" s="229"/>
      <c r="I904" s="229"/>
      <c r="J904" s="229"/>
      <c r="K904" s="229"/>
      <c r="N904" s="131" t="s">
        <v>1419</v>
      </c>
      <c r="O904" s="131" t="s">
        <v>1420</v>
      </c>
      <c r="P904" s="131" t="s">
        <v>766</v>
      </c>
      <c r="Q904" s="131" t="s">
        <v>983</v>
      </c>
      <c r="R904" s="131" t="s">
        <v>766</v>
      </c>
    </row>
    <row r="905" spans="1:18" ht="13.5">
      <c r="A905"/>
      <c r="C905" s="108" t="s">
        <v>258</v>
      </c>
      <c r="D905" s="46"/>
      <c r="E905" s="46"/>
      <c r="F905" s="46"/>
      <c r="G905" s="46"/>
      <c r="H905" s="46"/>
      <c r="I905"/>
      <c r="J905"/>
      <c r="K905"/>
      <c r="M905" s="55" t="s">
        <v>266</v>
      </c>
      <c r="N905" s="42"/>
      <c r="O905" s="42"/>
      <c r="P905" s="42"/>
      <c r="Q905" s="42"/>
      <c r="R905" s="42"/>
    </row>
    <row r="906" spans="1:18" ht="13.5">
      <c r="A906"/>
      <c r="C906" s="108" t="s">
        <v>259</v>
      </c>
      <c r="D906" s="46"/>
      <c r="E906" s="46"/>
      <c r="F906" s="46"/>
      <c r="G906" s="46"/>
      <c r="H906" s="46"/>
      <c r="I906"/>
      <c r="J906"/>
      <c r="K906"/>
      <c r="M906" s="55" t="s">
        <v>267</v>
      </c>
      <c r="N906" s="42"/>
      <c r="O906" s="42">
        <v>1</v>
      </c>
      <c r="P906" s="42"/>
      <c r="Q906" s="42"/>
      <c r="R906" s="42"/>
    </row>
    <row r="907" spans="1:18" ht="16.5" customHeight="1">
      <c r="A907"/>
      <c r="C907" s="108" t="s">
        <v>260</v>
      </c>
      <c r="D907" s="46"/>
      <c r="E907" s="46"/>
      <c r="F907" s="46"/>
      <c r="G907" s="46"/>
      <c r="H907" s="46"/>
      <c r="I907"/>
      <c r="J907"/>
      <c r="K907"/>
      <c r="M907" s="55" t="s">
        <v>268</v>
      </c>
      <c r="N907" s="42"/>
      <c r="O907" s="42"/>
      <c r="P907" s="42"/>
      <c r="Q907" s="42"/>
      <c r="R907" s="42"/>
    </row>
    <row r="908" spans="1:18" ht="13.5">
      <c r="A908"/>
      <c r="C908" s="108" t="s">
        <v>261</v>
      </c>
      <c r="D908" s="46"/>
      <c r="E908" s="46"/>
      <c r="F908" s="46"/>
      <c r="G908" s="46"/>
      <c r="H908" s="46"/>
      <c r="I908"/>
      <c r="J908"/>
      <c r="K908"/>
      <c r="M908" s="55" t="s">
        <v>269</v>
      </c>
      <c r="N908" s="42"/>
      <c r="O908" s="42"/>
      <c r="P908" s="42"/>
      <c r="Q908" s="42"/>
      <c r="R908" s="42"/>
    </row>
    <row r="909" spans="1:18" ht="13.5">
      <c r="A909"/>
      <c r="C909" s="108" t="s">
        <v>1023</v>
      </c>
      <c r="D909" s="46"/>
      <c r="E909" s="46"/>
      <c r="F909" s="46"/>
      <c r="G909" s="46"/>
      <c r="H909" s="46"/>
      <c r="I909"/>
      <c r="J909"/>
      <c r="K909"/>
      <c r="M909" s="55" t="s">
        <v>273</v>
      </c>
      <c r="N909" s="42"/>
      <c r="O909" s="42"/>
      <c r="P909" s="42"/>
      <c r="Q909" s="42"/>
      <c r="R909" s="42"/>
    </row>
    <row r="910" spans="1:18" ht="13.5">
      <c r="A910"/>
      <c r="C910" s="108" t="s">
        <v>1024</v>
      </c>
      <c r="D910" s="46"/>
      <c r="E910" s="46"/>
      <c r="F910" s="46"/>
      <c r="G910" s="46"/>
      <c r="H910" s="46"/>
      <c r="I910"/>
      <c r="J910"/>
      <c r="K910"/>
      <c r="M910" s="55" t="s">
        <v>271</v>
      </c>
      <c r="N910" s="42"/>
      <c r="O910" s="42"/>
      <c r="P910" s="42"/>
      <c r="Q910" s="42"/>
      <c r="R910" s="42"/>
    </row>
    <row r="911" spans="1:18" ht="13.5">
      <c r="A911"/>
      <c r="C911" s="108" t="s">
        <v>1025</v>
      </c>
      <c r="D911" s="46"/>
      <c r="E911" s="46"/>
      <c r="F911" s="46"/>
      <c r="G911" s="46"/>
      <c r="H911" s="46"/>
      <c r="I911"/>
      <c r="J911"/>
      <c r="K911"/>
      <c r="M911" s="55" t="s">
        <v>272</v>
      </c>
      <c r="N911" s="42"/>
      <c r="O911" s="42"/>
      <c r="P911" s="42"/>
      <c r="Q911" s="42"/>
      <c r="R911" s="42"/>
    </row>
    <row r="912" spans="1:18" ht="13.5">
      <c r="A912"/>
      <c r="C912" s="108" t="s">
        <v>1077</v>
      </c>
      <c r="D912" s="46"/>
      <c r="E912" s="46"/>
      <c r="F912" s="46"/>
      <c r="G912" s="46"/>
      <c r="H912" s="46"/>
      <c r="I912"/>
      <c r="J912"/>
      <c r="K912"/>
      <c r="M912" s="55" t="s">
        <v>274</v>
      </c>
      <c r="N912" s="42"/>
      <c r="O912" s="42"/>
      <c r="P912" s="42"/>
      <c r="Q912" s="42"/>
      <c r="R912" s="42"/>
    </row>
    <row r="913" spans="1:19" ht="12.75" customHeight="1">
      <c r="A913"/>
      <c r="C913" s="235" t="s">
        <v>906</v>
      </c>
      <c r="D913" s="236"/>
      <c r="E913" s="236"/>
      <c r="F913" s="236"/>
      <c r="G913" s="236"/>
      <c r="H913" s="236"/>
      <c r="I913"/>
      <c r="J913"/>
      <c r="K913"/>
      <c r="M913" s="55" t="s">
        <v>265</v>
      </c>
      <c r="N913" s="47">
        <f>SUM(N905:N912)</f>
        <v>0</v>
      </c>
      <c r="O913" s="47">
        <f>SUM(O905:O912)</f>
        <v>1</v>
      </c>
      <c r="P913" s="47">
        <f>SUM(P905:P912)</f>
        <v>0</v>
      </c>
      <c r="Q913" s="47">
        <f>SUM(Q905:Q912)</f>
        <v>0</v>
      </c>
      <c r="R913" s="47">
        <f>SUM(R905:R912)</f>
        <v>0</v>
      </c>
    </row>
    <row r="914" spans="1:19" ht="12.75" customHeight="1">
      <c r="A914"/>
      <c r="C914" s="46"/>
      <c r="D914" s="4"/>
      <c r="E914" s="4"/>
      <c r="F914" s="4"/>
      <c r="G914" s="4"/>
      <c r="H914" s="4"/>
      <c r="I914"/>
      <c r="J914"/>
      <c r="K914"/>
      <c r="M914" s="55"/>
      <c r="N914" s="198"/>
      <c r="O914" s="198"/>
      <c r="P914" s="198"/>
      <c r="Q914" s="47"/>
      <c r="R914" s="198"/>
    </row>
    <row r="915" spans="1:19" ht="16.5" customHeight="1">
      <c r="A915" s="55" t="s">
        <v>270</v>
      </c>
      <c r="B915" s="228" t="s">
        <v>907</v>
      </c>
      <c r="C915" s="229"/>
      <c r="D915" s="229"/>
      <c r="E915" s="229"/>
      <c r="F915" s="229"/>
      <c r="G915" s="229"/>
      <c r="H915" s="229"/>
      <c r="I915" s="229"/>
      <c r="J915" s="229"/>
      <c r="K915" s="229"/>
      <c r="N915" s="97" t="s">
        <v>1419</v>
      </c>
      <c r="O915" s="97" t="s">
        <v>1420</v>
      </c>
      <c r="P915" s="97" t="s">
        <v>587</v>
      </c>
      <c r="Q915" s="131" t="s">
        <v>983</v>
      </c>
      <c r="R915" s="97" t="s">
        <v>587</v>
      </c>
    </row>
    <row r="916" spans="1:19" ht="13.5">
      <c r="A916"/>
      <c r="C916" s="46" t="s">
        <v>866</v>
      </c>
      <c r="D916" s="46"/>
      <c r="E916" s="46"/>
      <c r="F916" s="46"/>
      <c r="G916" s="46"/>
      <c r="H916" s="46"/>
      <c r="I916"/>
      <c r="J916"/>
      <c r="K916"/>
      <c r="M916" s="55" t="s">
        <v>270</v>
      </c>
      <c r="N916" s="56"/>
      <c r="O916" s="56"/>
      <c r="P916" s="56"/>
      <c r="Q916" s="56"/>
      <c r="R916" s="56"/>
    </row>
    <row r="917" spans="1:19" ht="12.75" customHeight="1">
      <c r="A917"/>
      <c r="C917" s="46"/>
      <c r="D917" s="4"/>
      <c r="E917" s="4"/>
      <c r="F917" s="4"/>
      <c r="G917" s="4"/>
      <c r="H917" s="4"/>
      <c r="I917"/>
      <c r="J917"/>
      <c r="K917"/>
      <c r="M917" s="55"/>
      <c r="N917" s="198"/>
      <c r="O917" s="198"/>
      <c r="P917" s="198"/>
      <c r="Q917" s="47"/>
      <c r="R917" s="198"/>
    </row>
    <row r="918" spans="1:19" ht="16.5" customHeight="1">
      <c r="A918" s="55" t="s">
        <v>100</v>
      </c>
      <c r="B918" s="228" t="s">
        <v>101</v>
      </c>
      <c r="C918" s="229"/>
      <c r="D918" s="229"/>
      <c r="E918" s="229"/>
      <c r="F918" s="229"/>
      <c r="G918" s="229"/>
      <c r="H918" s="229"/>
      <c r="I918" s="229"/>
      <c r="J918" s="229"/>
      <c r="K918" s="229"/>
      <c r="M918" s="55" t="s">
        <v>100</v>
      </c>
      <c r="N918" s="138" t="s">
        <v>982</v>
      </c>
      <c r="O918" s="1"/>
      <c r="P918" s="1"/>
      <c r="Q918" s="1"/>
      <c r="R918" s="1"/>
    </row>
    <row r="919" spans="1:19" ht="16.5" customHeight="1">
      <c r="A919" s="55"/>
      <c r="B919" s="230"/>
      <c r="C919" s="230"/>
      <c r="D919" s="230"/>
      <c r="E919" s="230"/>
      <c r="F919" s="230"/>
      <c r="G919" s="230"/>
      <c r="H919" s="230"/>
      <c r="I919" s="230"/>
      <c r="J919" s="230"/>
      <c r="K919" s="230"/>
      <c r="N919" s="42"/>
      <c r="O919" s="192"/>
      <c r="P919" s="192"/>
      <c r="Q919" s="199"/>
      <c r="R919" s="192"/>
    </row>
    <row r="920" spans="1:19" ht="13.5">
      <c r="A920"/>
      <c r="C920" s="46"/>
      <c r="D920" s="4"/>
      <c r="E920" s="4"/>
      <c r="F920" s="4"/>
      <c r="G920" s="4"/>
      <c r="H920" s="4"/>
      <c r="I920"/>
      <c r="J920"/>
      <c r="K920"/>
      <c r="M920" s="55"/>
      <c r="N920" s="102"/>
      <c r="O920" s="102"/>
      <c r="P920" s="102"/>
      <c r="Q920" s="102"/>
      <c r="R920"/>
    </row>
    <row r="922" spans="1:19" ht="24" customHeight="1">
      <c r="A922" s="291" t="s">
        <v>867</v>
      </c>
      <c r="B922" s="291"/>
      <c r="C922" s="291"/>
      <c r="D922" s="291"/>
      <c r="E922" s="291"/>
      <c r="F922" s="291"/>
      <c r="G922" s="291"/>
      <c r="H922" s="291"/>
      <c r="I922" s="291"/>
      <c r="J922" s="291"/>
      <c r="K922" s="291"/>
    </row>
    <row r="923" spans="1:19" ht="17.25" customHeight="1">
      <c r="A923" s="292"/>
      <c r="B923" s="292"/>
      <c r="C923" s="292"/>
      <c r="D923" s="292"/>
      <c r="E923" s="292"/>
      <c r="F923" s="292"/>
      <c r="G923" s="292"/>
      <c r="H923" s="292"/>
      <c r="I923" s="292"/>
      <c r="J923" s="292"/>
      <c r="K923" s="292"/>
    </row>
    <row r="924" spans="1:19" ht="13.5" customHeight="1"/>
    <row r="925" spans="1:19" ht="17.25" customHeight="1">
      <c r="A925" s="23" t="s">
        <v>1375</v>
      </c>
      <c r="B925" s="315" t="s">
        <v>872</v>
      </c>
      <c r="C925" s="230"/>
      <c r="D925" s="230"/>
      <c r="E925" s="230"/>
      <c r="F925" s="230"/>
      <c r="G925" s="230"/>
      <c r="H925" s="230"/>
      <c r="I925" s="230"/>
      <c r="J925" s="230"/>
      <c r="K925" s="230"/>
      <c r="N925" s="413" t="s">
        <v>43</v>
      </c>
      <c r="O925" s="414"/>
      <c r="P925" s="414"/>
      <c r="Q925" s="415"/>
      <c r="R925" s="130" t="s">
        <v>458</v>
      </c>
    </row>
    <row r="926" spans="1:19">
      <c r="B926" s="230"/>
      <c r="C926" s="230"/>
      <c r="D926" s="230"/>
      <c r="E926" s="230"/>
      <c r="F926" s="230"/>
      <c r="G926" s="230"/>
      <c r="H926" s="230"/>
      <c r="I926" s="230"/>
      <c r="J926" s="230"/>
      <c r="K926" s="230"/>
      <c r="N926" s="84" t="s">
        <v>47</v>
      </c>
      <c r="O926" s="84" t="s">
        <v>44</v>
      </c>
      <c r="P926" s="84" t="s">
        <v>45</v>
      </c>
      <c r="Q926" s="84" t="s">
        <v>46</v>
      </c>
      <c r="R926" s="130"/>
    </row>
    <row r="927" spans="1:19">
      <c r="C927" s="233" t="s">
        <v>41</v>
      </c>
      <c r="D927" s="234"/>
      <c r="E927" s="234"/>
      <c r="F927" s="234"/>
      <c r="G927" s="234"/>
      <c r="H927" s="234"/>
      <c r="M927" s="55" t="s">
        <v>276</v>
      </c>
      <c r="N927" s="56">
        <v>0</v>
      </c>
      <c r="O927" s="56">
        <v>6</v>
      </c>
      <c r="P927" s="56">
        <v>13</v>
      </c>
      <c r="Q927" s="56">
        <v>16</v>
      </c>
      <c r="R927" s="67">
        <f>SUM(N927:Q927)</f>
        <v>35</v>
      </c>
      <c r="S927" s="161" t="str">
        <f>IF(R927=$N$840,"","ATENTIE! Numar diferit de elevii din primar")</f>
        <v/>
      </c>
    </row>
    <row r="928" spans="1:19" ht="18.75" customHeight="1">
      <c r="C928" s="233" t="s">
        <v>42</v>
      </c>
      <c r="D928" s="234"/>
      <c r="E928" s="234"/>
      <c r="F928" s="234"/>
      <c r="G928" s="234"/>
      <c r="H928" s="234"/>
      <c r="M928" s="55" t="s">
        <v>277</v>
      </c>
      <c r="N928" s="56">
        <v>0</v>
      </c>
      <c r="O928" s="56">
        <v>4</v>
      </c>
      <c r="P928" s="56">
        <v>17</v>
      </c>
      <c r="Q928" s="56">
        <v>14</v>
      </c>
      <c r="R928" s="67">
        <f>SUM(N928:Q928)</f>
        <v>35</v>
      </c>
      <c r="S928" s="161" t="str">
        <f>IF(R927=R928,"","ATENTIE! Numar diferit de elevi pe discipline")</f>
        <v/>
      </c>
    </row>
    <row r="930" spans="1:23" ht="17.25" customHeight="1">
      <c r="A930" s="23" t="s">
        <v>279</v>
      </c>
      <c r="B930" s="405" t="s">
        <v>871</v>
      </c>
      <c r="C930" s="288"/>
      <c r="D930" s="288"/>
      <c r="E930" s="288"/>
      <c r="F930" s="288"/>
      <c r="G930" s="288"/>
      <c r="H930" s="288"/>
      <c r="I930" s="288"/>
      <c r="J930" s="288"/>
      <c r="K930" s="288"/>
      <c r="N930" s="406" t="s">
        <v>48</v>
      </c>
      <c r="O930" s="406"/>
      <c r="P930" s="406"/>
      <c r="Q930" s="406"/>
      <c r="R930" s="407"/>
      <c r="S930" s="403" t="s">
        <v>766</v>
      </c>
      <c r="T930" s="391" t="s">
        <v>458</v>
      </c>
    </row>
    <row r="931" spans="1:23" ht="19.5" customHeight="1">
      <c r="B931" s="288"/>
      <c r="C931" s="288"/>
      <c r="D931" s="288"/>
      <c r="E931" s="288"/>
      <c r="F931" s="288"/>
      <c r="G931" s="288"/>
      <c r="H931" s="288"/>
      <c r="I931" s="288"/>
      <c r="J931" s="288"/>
      <c r="K931" s="288"/>
      <c r="N931" s="74" t="s">
        <v>920</v>
      </c>
      <c r="O931" s="74" t="s">
        <v>921</v>
      </c>
      <c r="P931" s="74" t="s">
        <v>922</v>
      </c>
      <c r="Q931" s="74" t="s">
        <v>923</v>
      </c>
      <c r="R931" s="176" t="s">
        <v>919</v>
      </c>
      <c r="S931" s="404"/>
      <c r="T931" s="391"/>
    </row>
    <row r="932" spans="1:23">
      <c r="C932" s="233" t="s">
        <v>868</v>
      </c>
      <c r="D932" s="234"/>
      <c r="E932" s="234"/>
      <c r="F932" s="234"/>
      <c r="G932" s="234"/>
      <c r="H932" s="234"/>
      <c r="M932" s="55" t="s">
        <v>280</v>
      </c>
      <c r="N932" s="56">
        <v>0</v>
      </c>
      <c r="O932" s="56">
        <v>0</v>
      </c>
      <c r="P932" s="56">
        <v>13</v>
      </c>
      <c r="Q932" s="56">
        <v>23</v>
      </c>
      <c r="R932" s="56">
        <v>20</v>
      </c>
      <c r="S932" s="56">
        <v>0</v>
      </c>
      <c r="T932" s="67">
        <f>SUM(N932:S932)</f>
        <v>56</v>
      </c>
      <c r="U932" s="161" t="str">
        <f>IF(T932=$N$841,"","ATENTIE! Numar diferit de elevii din gimnaziu")</f>
        <v/>
      </c>
    </row>
    <row r="933" spans="1:23" ht="12.75" customHeight="1">
      <c r="C933" s="233" t="s">
        <v>869</v>
      </c>
      <c r="D933" s="234"/>
      <c r="E933" s="234"/>
      <c r="F933" s="234"/>
      <c r="G933" s="234"/>
      <c r="H933" s="234"/>
      <c r="M933" s="55" t="s">
        <v>281</v>
      </c>
      <c r="N933" s="56">
        <v>0</v>
      </c>
      <c r="O933" s="56">
        <v>12</v>
      </c>
      <c r="P933" s="56">
        <v>18</v>
      </c>
      <c r="Q933" s="56">
        <v>23</v>
      </c>
      <c r="R933" s="56">
        <v>6</v>
      </c>
      <c r="S933" s="56">
        <v>0</v>
      </c>
      <c r="T933" s="67">
        <f>SUM(N933:S933)</f>
        <v>59</v>
      </c>
      <c r="U933" s="161" t="str">
        <f>IF(T933=($N$842+$N$847),"","ATENTIE! Numar diferit de elevii din liceu")</f>
        <v/>
      </c>
    </row>
    <row r="934" spans="1:23">
      <c r="C934" s="233" t="s">
        <v>275</v>
      </c>
      <c r="D934" s="234"/>
      <c r="E934" s="234"/>
      <c r="F934" s="234"/>
      <c r="G934" s="234"/>
      <c r="H934" s="234"/>
      <c r="M934" s="55" t="s">
        <v>282</v>
      </c>
      <c r="N934" s="56"/>
      <c r="O934" s="56"/>
      <c r="P934" s="56"/>
      <c r="Q934" s="56"/>
      <c r="R934" s="56"/>
      <c r="S934" s="56"/>
      <c r="T934" s="67">
        <f>SUM(N934:S934)</f>
        <v>0</v>
      </c>
      <c r="U934" s="161" t="str">
        <f>IF(T934=$N$852,"","ATENTIE! Numar diferit de elevii din postliceal")</f>
        <v/>
      </c>
    </row>
    <row r="935" spans="1:23">
      <c r="C935" s="233" t="s">
        <v>278</v>
      </c>
      <c r="D935" s="234"/>
      <c r="E935" s="234"/>
      <c r="F935" s="234"/>
      <c r="G935" s="234"/>
      <c r="H935" s="234"/>
      <c r="M935" s="55" t="s">
        <v>282</v>
      </c>
      <c r="N935" s="56"/>
      <c r="O935" s="56"/>
      <c r="P935" s="56"/>
      <c r="Q935" s="56"/>
      <c r="R935" s="56"/>
      <c r="S935" s="56"/>
      <c r="T935" s="67">
        <f>SUM(N935:S935)</f>
        <v>0</v>
      </c>
      <c r="U935" s="161" t="str">
        <f>IF(T935=$N$847,"","ATENTIE! Numar diferit de elevii din postliceal")</f>
        <v/>
      </c>
    </row>
    <row r="936" spans="1:23" ht="17.25" customHeight="1"/>
    <row r="937" spans="1:23" ht="19.5" customHeight="1">
      <c r="A937" s="23" t="s">
        <v>283</v>
      </c>
      <c r="B937" s="405" t="s">
        <v>870</v>
      </c>
      <c r="C937" s="288"/>
      <c r="D937" s="288"/>
      <c r="E937" s="288"/>
      <c r="F937" s="288"/>
      <c r="G937" s="288"/>
      <c r="H937" s="288"/>
      <c r="I937" s="288"/>
      <c r="J937" s="288"/>
      <c r="K937" s="288"/>
      <c r="N937" s="406" t="s">
        <v>48</v>
      </c>
      <c r="O937" s="406"/>
      <c r="P937" s="406"/>
      <c r="Q937" s="406"/>
      <c r="R937" s="407"/>
      <c r="S937" s="403" t="s">
        <v>766</v>
      </c>
      <c r="T937" s="391" t="s">
        <v>458</v>
      </c>
    </row>
    <row r="938" spans="1:23" ht="19.5" customHeight="1">
      <c r="B938" s="288"/>
      <c r="C938" s="288"/>
      <c r="D938" s="288"/>
      <c r="E938" s="288"/>
      <c r="F938" s="288"/>
      <c r="G938" s="288"/>
      <c r="H938" s="288"/>
      <c r="I938" s="288"/>
      <c r="J938" s="288"/>
      <c r="K938" s="288"/>
      <c r="N938" s="74" t="s">
        <v>920</v>
      </c>
      <c r="O938" s="74" t="s">
        <v>921</v>
      </c>
      <c r="P938" s="74" t="s">
        <v>922</v>
      </c>
      <c r="Q938" s="74" t="s">
        <v>923</v>
      </c>
      <c r="R938" s="176" t="s">
        <v>919</v>
      </c>
      <c r="S938" s="404"/>
      <c r="T938" s="391"/>
    </row>
    <row r="939" spans="1:23" ht="12.75" customHeight="1">
      <c r="C939" s="233" t="s">
        <v>88</v>
      </c>
      <c r="D939" s="234"/>
      <c r="E939" s="234"/>
      <c r="F939" s="234"/>
      <c r="G939" s="234"/>
      <c r="H939" s="234"/>
      <c r="M939" s="55" t="s">
        <v>283</v>
      </c>
      <c r="N939" s="56">
        <v>0</v>
      </c>
      <c r="O939" s="56">
        <v>7</v>
      </c>
      <c r="P939" s="56">
        <v>22</v>
      </c>
      <c r="Q939" s="56">
        <v>15</v>
      </c>
      <c r="R939" s="56">
        <v>0</v>
      </c>
      <c r="S939" s="56">
        <v>0</v>
      </c>
      <c r="T939" s="67">
        <f>SUM(N939:S939)</f>
        <v>44</v>
      </c>
      <c r="U939" s="161" t="str">
        <f>IF(T939=$N$854,"","ATENTIE! Numar diferit de elevii din alte forme")</f>
        <v/>
      </c>
    </row>
    <row r="940" spans="1:23" s="110" customFormat="1" ht="18" customHeight="1">
      <c r="A940" s="83"/>
      <c r="B940" s="83"/>
      <c r="C940" s="204"/>
      <c r="D940" s="205"/>
      <c r="E940" s="205"/>
      <c r="F940" s="205"/>
      <c r="G940" s="205"/>
      <c r="H940" s="205"/>
      <c r="I940" s="83"/>
      <c r="J940" s="83"/>
      <c r="K940" s="83"/>
      <c r="L940" s="83"/>
      <c r="M940" s="150"/>
      <c r="N940" s="83"/>
      <c r="O940" s="83"/>
      <c r="P940" s="83"/>
      <c r="Q940" s="83"/>
      <c r="R940" s="83"/>
      <c r="S940" s="83"/>
      <c r="T940" s="206"/>
      <c r="U940" s="83"/>
      <c r="V940" s="83"/>
      <c r="W940" s="83"/>
    </row>
    <row r="941" spans="1:23" s="110" customFormat="1" ht="15" customHeight="1">
      <c r="A941" s="83"/>
      <c r="B941" s="83"/>
      <c r="C941" s="83"/>
      <c r="D941" s="83"/>
      <c r="E941" s="83"/>
      <c r="F941" s="83"/>
      <c r="G941" s="83"/>
      <c r="H941" s="83"/>
      <c r="I941" s="83"/>
      <c r="J941" s="83"/>
      <c r="K941" s="83"/>
      <c r="L941" s="83"/>
      <c r="M941" s="153"/>
      <c r="N941" s="83"/>
      <c r="O941" s="83"/>
      <c r="P941" s="83"/>
      <c r="Q941" s="83"/>
      <c r="R941" s="83"/>
      <c r="S941" s="83"/>
      <c r="T941" s="83"/>
      <c r="U941" s="83"/>
      <c r="V941" s="83"/>
      <c r="W941" s="83"/>
    </row>
    <row r="942" spans="1:23" ht="16.5" customHeight="1">
      <c r="A942" s="106" t="s">
        <v>16</v>
      </c>
      <c r="B942" s="410" t="s">
        <v>15</v>
      </c>
      <c r="C942" s="410"/>
      <c r="D942" s="410"/>
      <c r="E942" s="410"/>
      <c r="F942" s="410"/>
      <c r="G942" s="410"/>
      <c r="H942" s="410"/>
      <c r="I942" s="410"/>
      <c r="J942" s="410"/>
      <c r="K942" s="410"/>
      <c r="M942" s="55"/>
      <c r="N942" s="401" t="s">
        <v>33</v>
      </c>
      <c r="O942" s="401" t="s">
        <v>1365</v>
      </c>
    </row>
    <row r="943" spans="1:23" ht="21.75" customHeight="1">
      <c r="A943" s="15"/>
      <c r="B943" s="410"/>
      <c r="C943" s="410"/>
      <c r="D943" s="410"/>
      <c r="E943" s="410"/>
      <c r="F943" s="410"/>
      <c r="G943" s="410"/>
      <c r="H943" s="410"/>
      <c r="I943" s="410"/>
      <c r="J943" s="410"/>
      <c r="K943" s="410"/>
      <c r="N943" s="402"/>
      <c r="O943" s="402"/>
    </row>
    <row r="944" spans="1:23" ht="14.25">
      <c r="A944" s="15"/>
      <c r="B944" s="164"/>
      <c r="C944" s="289" t="s">
        <v>873</v>
      </c>
      <c r="D944" s="289"/>
      <c r="E944" s="289"/>
      <c r="F944" s="289"/>
      <c r="G944" s="289"/>
      <c r="H944" s="289"/>
      <c r="I944" s="290"/>
      <c r="J944" s="290"/>
      <c r="K944" s="164"/>
      <c r="M944" s="55" t="s">
        <v>17</v>
      </c>
      <c r="N944" s="56">
        <v>11</v>
      </c>
      <c r="O944" s="56"/>
      <c r="P944" s="210">
        <f>N944+O944</f>
        <v>11</v>
      </c>
    </row>
    <row r="945" spans="1:17" ht="12.75" customHeight="1">
      <c r="A945" s="125"/>
      <c r="B945" s="15"/>
      <c r="C945" s="289" t="s">
        <v>874</v>
      </c>
      <c r="D945" s="289"/>
      <c r="E945" s="289"/>
      <c r="F945" s="289"/>
      <c r="G945" s="289"/>
      <c r="H945" s="289"/>
      <c r="I945" s="290"/>
      <c r="J945" s="290"/>
      <c r="K945" s="125"/>
      <c r="M945" s="55" t="s">
        <v>18</v>
      </c>
      <c r="N945" s="56">
        <v>9</v>
      </c>
      <c r="O945" s="56"/>
      <c r="P945" s="210">
        <f t="shared" ref="P945:P950" si="7">N945+O945</f>
        <v>9</v>
      </c>
    </row>
    <row r="946" spans="1:17">
      <c r="A946" s="125"/>
      <c r="B946" s="15"/>
      <c r="C946" s="289" t="s">
        <v>875</v>
      </c>
      <c r="D946" s="289"/>
      <c r="E946" s="289"/>
      <c r="F946" s="289"/>
      <c r="G946" s="289"/>
      <c r="H946" s="289"/>
      <c r="I946" s="290"/>
      <c r="J946" s="290"/>
      <c r="K946" s="125"/>
      <c r="M946" s="55" t="s">
        <v>19</v>
      </c>
      <c r="N946" s="56">
        <v>15</v>
      </c>
      <c r="O946" s="56"/>
      <c r="P946" s="210">
        <f t="shared" si="7"/>
        <v>15</v>
      </c>
    </row>
    <row r="947" spans="1:17">
      <c r="A947" s="125"/>
      <c r="B947" s="15"/>
      <c r="C947" s="289" t="s">
        <v>876</v>
      </c>
      <c r="D947" s="289"/>
      <c r="E947" s="289"/>
      <c r="F947" s="289"/>
      <c r="G947" s="289"/>
      <c r="H947" s="289"/>
      <c r="I947" s="290"/>
      <c r="J947" s="290"/>
      <c r="K947" s="125"/>
      <c r="M947" s="55" t="s">
        <v>20</v>
      </c>
      <c r="N947" s="56">
        <v>11</v>
      </c>
      <c r="O947" s="56">
        <v>16</v>
      </c>
      <c r="P947" s="210">
        <f t="shared" si="7"/>
        <v>27</v>
      </c>
    </row>
    <row r="948" spans="1:17">
      <c r="A948" s="125"/>
      <c r="B948" s="15"/>
      <c r="C948" s="171" t="s">
        <v>286</v>
      </c>
      <c r="D948" s="78"/>
      <c r="E948" s="78"/>
      <c r="F948" s="78"/>
      <c r="G948" s="78"/>
      <c r="H948" s="78"/>
      <c r="I948" s="78"/>
      <c r="J948" s="78"/>
      <c r="K948" s="207"/>
      <c r="M948" s="55" t="s">
        <v>21</v>
      </c>
      <c r="N948" s="56"/>
      <c r="O948" s="56"/>
      <c r="P948" s="210">
        <f t="shared" si="7"/>
        <v>0</v>
      </c>
    </row>
    <row r="949" spans="1:17">
      <c r="A949" s="125"/>
      <c r="B949" s="15"/>
      <c r="C949" s="208" t="s">
        <v>287</v>
      </c>
      <c r="D949" s="208"/>
      <c r="E949" s="208"/>
      <c r="F949" s="208"/>
      <c r="G949" s="208"/>
      <c r="H949" s="208"/>
      <c r="I949" s="209"/>
      <c r="J949" s="209"/>
      <c r="K949" s="125"/>
      <c r="M949" s="55" t="s">
        <v>22</v>
      </c>
      <c r="N949" s="56"/>
      <c r="O949" s="56"/>
      <c r="P949" s="210">
        <f t="shared" si="7"/>
        <v>0</v>
      </c>
    </row>
    <row r="950" spans="1:17" ht="12.75" customHeight="1">
      <c r="A950" s="125"/>
      <c r="B950" s="15"/>
      <c r="C950" s="289" t="s">
        <v>288</v>
      </c>
      <c r="D950" s="289"/>
      <c r="E950" s="289"/>
      <c r="F950" s="289"/>
      <c r="G950" s="289"/>
      <c r="H950" s="289"/>
      <c r="I950" s="290"/>
      <c r="J950" s="290"/>
      <c r="K950" s="125"/>
      <c r="M950" s="55" t="s">
        <v>23</v>
      </c>
      <c r="N950" s="56"/>
      <c r="O950" s="56"/>
      <c r="P950" s="210">
        <f t="shared" si="7"/>
        <v>0</v>
      </c>
    </row>
    <row r="951" spans="1:17" ht="12.75" customHeight="1">
      <c r="A951" s="125"/>
      <c r="B951" s="15"/>
      <c r="C951" s="171"/>
      <c r="D951" s="171"/>
      <c r="E951" s="171"/>
      <c r="F951" s="171"/>
      <c r="G951" s="171"/>
      <c r="H951" s="171"/>
      <c r="I951" s="207"/>
      <c r="J951" s="207"/>
      <c r="K951" s="125"/>
      <c r="M951" s="55"/>
      <c r="N951" s="55"/>
      <c r="O951" s="55"/>
      <c r="P951" s="210"/>
    </row>
    <row r="952" spans="1:17" ht="13.5" customHeight="1">
      <c r="A952" s="106" t="s">
        <v>24</v>
      </c>
      <c r="B952" s="287" t="s">
        <v>30</v>
      </c>
      <c r="C952" s="288"/>
      <c r="D952" s="288"/>
      <c r="E952" s="288"/>
      <c r="F952" s="288"/>
      <c r="G952" s="288"/>
      <c r="H952" s="288"/>
      <c r="I952" s="288"/>
      <c r="J952" s="288"/>
      <c r="K952" s="288"/>
      <c r="M952" s="55"/>
      <c r="N952" s="218" t="s">
        <v>25</v>
      </c>
      <c r="O952" s="219" t="s">
        <v>27</v>
      </c>
      <c r="P952" s="218" t="s">
        <v>27</v>
      </c>
      <c r="Q952" s="218" t="s">
        <v>31</v>
      </c>
    </row>
    <row r="953" spans="1:17" ht="15.75" customHeight="1">
      <c r="A953" s="125"/>
      <c r="B953" s="288"/>
      <c r="C953" s="288"/>
      <c r="D953" s="288"/>
      <c r="E953" s="288"/>
      <c r="F953" s="288"/>
      <c r="G953" s="288"/>
      <c r="H953" s="288"/>
      <c r="I953" s="288"/>
      <c r="J953" s="288"/>
      <c r="K953" s="288"/>
      <c r="M953" s="55"/>
      <c r="N953" s="218" t="s">
        <v>26</v>
      </c>
      <c r="O953" s="219" t="s">
        <v>28</v>
      </c>
      <c r="P953" s="218" t="s">
        <v>29</v>
      </c>
      <c r="Q953" s="218" t="s">
        <v>32</v>
      </c>
    </row>
    <row r="954" spans="1:17" ht="12.75" customHeight="1">
      <c r="A954" s="125"/>
      <c r="B954" s="71"/>
      <c r="C954" s="71"/>
      <c r="D954" s="71"/>
      <c r="E954" s="71"/>
      <c r="F954" s="71"/>
      <c r="G954" s="71"/>
      <c r="H954" s="71"/>
      <c r="I954" s="71"/>
      <c r="J954" s="71"/>
      <c r="K954" s="71"/>
      <c r="M954" s="106" t="s">
        <v>24</v>
      </c>
      <c r="N954" s="42">
        <v>27</v>
      </c>
      <c r="O954" s="56">
        <v>26</v>
      </c>
      <c r="P954" s="56">
        <v>1</v>
      </c>
      <c r="Q954" s="56">
        <v>0</v>
      </c>
    </row>
    <row r="956" spans="1:17" ht="24" customHeight="1">
      <c r="A956" s="291" t="s">
        <v>310</v>
      </c>
      <c r="B956" s="291"/>
      <c r="C956" s="291"/>
      <c r="D956" s="291"/>
      <c r="E956" s="291"/>
      <c r="F956" s="291"/>
      <c r="G956" s="291"/>
      <c r="H956" s="291"/>
      <c r="I956" s="291"/>
      <c r="J956" s="291"/>
      <c r="K956" s="291"/>
    </row>
    <row r="957" spans="1:17" ht="13.5" customHeight="1"/>
    <row r="958" spans="1:17" ht="14.25">
      <c r="A958" s="21" t="s">
        <v>289</v>
      </c>
      <c r="B958" s="231" t="s">
        <v>304</v>
      </c>
      <c r="C958" s="232"/>
      <c r="D958" s="232"/>
      <c r="E958" s="232"/>
      <c r="F958" s="232"/>
      <c r="G958" s="232"/>
      <c r="H958" s="232"/>
      <c r="I958" s="232"/>
      <c r="J958" s="232"/>
      <c r="K958" s="232"/>
    </row>
    <row r="959" spans="1:17" ht="14.25">
      <c r="A959" s="21"/>
      <c r="B959" s="232"/>
      <c r="C959" s="232"/>
      <c r="D959" s="232"/>
      <c r="E959" s="232"/>
      <c r="F959" s="232"/>
      <c r="G959" s="232"/>
      <c r="H959" s="232"/>
      <c r="I959" s="232"/>
      <c r="J959" s="232"/>
      <c r="K959" s="232"/>
    </row>
    <row r="960" spans="1:17" ht="32.25" customHeight="1">
      <c r="A960" s="21"/>
      <c r="B960" s="497" t="s">
        <v>1028</v>
      </c>
      <c r="C960" s="498"/>
      <c r="D960" s="306" t="s">
        <v>290</v>
      </c>
      <c r="E960" s="307" t="s">
        <v>298</v>
      </c>
      <c r="F960" s="307"/>
      <c r="G960" s="307"/>
      <c r="H960" s="307"/>
      <c r="I960" s="307"/>
      <c r="J960" s="307"/>
      <c r="K960" s="213"/>
    </row>
    <row r="961" spans="1:14" ht="18" customHeight="1">
      <c r="A961" s="21"/>
      <c r="B961" s="499"/>
      <c r="C961" s="500"/>
      <c r="D961" s="306"/>
      <c r="E961" s="212" t="s">
        <v>769</v>
      </c>
      <c r="F961" s="68" t="s">
        <v>770</v>
      </c>
      <c r="G961" s="68" t="s">
        <v>771</v>
      </c>
      <c r="H961" s="68" t="s">
        <v>772</v>
      </c>
      <c r="I961" s="68" t="s">
        <v>773</v>
      </c>
      <c r="J961" s="38" t="s">
        <v>774</v>
      </c>
      <c r="K961" s="214"/>
    </row>
    <row r="962" spans="1:14">
      <c r="B962" s="316" t="s">
        <v>294</v>
      </c>
      <c r="C962" s="317"/>
      <c r="D962" s="194" t="s">
        <v>1027</v>
      </c>
      <c r="E962" s="74">
        <v>1</v>
      </c>
      <c r="F962" s="74">
        <v>2</v>
      </c>
      <c r="G962" s="74">
        <v>3</v>
      </c>
      <c r="H962" s="74">
        <v>4</v>
      </c>
      <c r="I962" s="191">
        <v>5</v>
      </c>
      <c r="J962" s="74">
        <v>6</v>
      </c>
      <c r="K962" s="215"/>
      <c r="M962" s="55" t="s">
        <v>299</v>
      </c>
      <c r="N962" s="56">
        <v>3</v>
      </c>
    </row>
    <row r="963" spans="1:14">
      <c r="B963" s="316" t="s">
        <v>295</v>
      </c>
      <c r="C963" s="317"/>
      <c r="D963" s="194" t="s">
        <v>291</v>
      </c>
      <c r="E963" s="74">
        <v>1</v>
      </c>
      <c r="F963" s="74">
        <v>2</v>
      </c>
      <c r="G963" s="74">
        <v>3</v>
      </c>
      <c r="H963" s="74">
        <v>4</v>
      </c>
      <c r="I963" s="191">
        <v>5</v>
      </c>
      <c r="J963" s="74">
        <v>6</v>
      </c>
      <c r="K963" s="215"/>
      <c r="M963" s="55" t="s">
        <v>300</v>
      </c>
      <c r="N963" s="56">
        <v>2</v>
      </c>
    </row>
    <row r="964" spans="1:14">
      <c r="B964" s="316" t="s">
        <v>296</v>
      </c>
      <c r="C964" s="317"/>
      <c r="D964" s="194" t="s">
        <v>292</v>
      </c>
      <c r="E964" s="74">
        <v>1</v>
      </c>
      <c r="F964" s="74">
        <v>2</v>
      </c>
      <c r="G964" s="74">
        <v>3</v>
      </c>
      <c r="H964" s="74">
        <v>4</v>
      </c>
      <c r="I964" s="191">
        <v>5</v>
      </c>
      <c r="J964" s="74">
        <v>6</v>
      </c>
      <c r="K964" s="215"/>
      <c r="M964" s="55" t="s">
        <v>301</v>
      </c>
      <c r="N964" s="56">
        <v>3</v>
      </c>
    </row>
    <row r="965" spans="1:14">
      <c r="B965" s="316" t="s">
        <v>297</v>
      </c>
      <c r="C965" s="317"/>
      <c r="D965" s="194" t="s">
        <v>293</v>
      </c>
      <c r="E965" s="74">
        <v>1</v>
      </c>
      <c r="F965" s="74">
        <v>2</v>
      </c>
      <c r="G965" s="74">
        <v>3</v>
      </c>
      <c r="H965" s="74">
        <v>4</v>
      </c>
      <c r="I965" s="191">
        <v>5</v>
      </c>
      <c r="J965" s="74">
        <v>6</v>
      </c>
      <c r="K965" s="215"/>
      <c r="M965" s="55" t="s">
        <v>302</v>
      </c>
      <c r="N965" s="56">
        <v>2</v>
      </c>
    </row>
    <row r="966" spans="1:14" ht="13.5" customHeight="1"/>
    <row r="967" spans="1:14" ht="23.25" customHeight="1">
      <c r="A967" s="21" t="s">
        <v>303</v>
      </c>
      <c r="B967" s="231" t="s">
        <v>1029</v>
      </c>
      <c r="C967" s="232"/>
      <c r="D967" s="232"/>
      <c r="E967" s="232"/>
      <c r="F967" s="232"/>
      <c r="G967" s="232"/>
      <c r="H967" s="232"/>
      <c r="I967" s="232"/>
      <c r="J967" s="232"/>
      <c r="K967" s="232"/>
    </row>
    <row r="968" spans="1:14" ht="23.25" customHeight="1">
      <c r="A968" s="21"/>
      <c r="B968" s="232"/>
      <c r="C968" s="232"/>
      <c r="D968" s="232"/>
      <c r="E968" s="232"/>
      <c r="F968" s="232"/>
      <c r="G968" s="232"/>
      <c r="H968" s="232"/>
      <c r="I968" s="232"/>
      <c r="J968" s="232"/>
      <c r="K968" s="232"/>
    </row>
    <row r="969" spans="1:14" ht="23.25" customHeight="1">
      <c r="A969" s="21"/>
      <c r="B969" s="92"/>
      <c r="C969" s="92"/>
      <c r="D969" s="495" t="s">
        <v>305</v>
      </c>
      <c r="E969" s="495"/>
      <c r="F969" s="495"/>
      <c r="G969" s="495"/>
      <c r="H969" s="495"/>
      <c r="I969" s="495"/>
      <c r="J969" s="495"/>
      <c r="K969" s="92"/>
    </row>
    <row r="970" spans="1:14" ht="29.25" customHeight="1">
      <c r="A970" s="21"/>
      <c r="B970" s="318"/>
      <c r="C970" s="318"/>
      <c r="D970" s="190" t="s">
        <v>1304</v>
      </c>
      <c r="E970" s="190" t="s">
        <v>1305</v>
      </c>
      <c r="F970" s="190" t="s">
        <v>1306</v>
      </c>
      <c r="G970" s="190" t="s">
        <v>1030</v>
      </c>
      <c r="H970" s="190" t="s">
        <v>1307</v>
      </c>
      <c r="I970" s="195" t="s">
        <v>306</v>
      </c>
      <c r="J970" s="195" t="s">
        <v>307</v>
      </c>
      <c r="K970" s="92"/>
    </row>
    <row r="971" spans="1:14">
      <c r="B971" s="316" t="s">
        <v>1303</v>
      </c>
      <c r="C971" s="317"/>
      <c r="D971" s="74">
        <v>1</v>
      </c>
      <c r="E971" s="74">
        <v>2</v>
      </c>
      <c r="F971" s="74">
        <v>3</v>
      </c>
      <c r="G971" s="74">
        <v>4</v>
      </c>
      <c r="H971" s="191">
        <v>5</v>
      </c>
      <c r="I971" s="74">
        <v>6</v>
      </c>
      <c r="J971" s="191">
        <v>7</v>
      </c>
      <c r="K971" s="155"/>
      <c r="M971" s="55" t="s">
        <v>308</v>
      </c>
      <c r="N971" s="56">
        <v>5</v>
      </c>
    </row>
    <row r="972" spans="1:14">
      <c r="B972" s="316" t="s">
        <v>1308</v>
      </c>
      <c r="C972" s="317"/>
      <c r="D972" s="74">
        <v>1</v>
      </c>
      <c r="E972" s="74">
        <v>2</v>
      </c>
      <c r="F972" s="74">
        <v>3</v>
      </c>
      <c r="G972" s="74">
        <v>4</v>
      </c>
      <c r="H972" s="191">
        <v>5</v>
      </c>
      <c r="I972" s="74">
        <v>6</v>
      </c>
      <c r="J972" s="191">
        <v>7</v>
      </c>
      <c r="K972" s="155"/>
      <c r="M972" s="55" t="s">
        <v>309</v>
      </c>
      <c r="N972" s="56">
        <v>5</v>
      </c>
    </row>
    <row r="973" spans="1:14">
      <c r="B973" s="316" t="s">
        <v>1309</v>
      </c>
      <c r="C973" s="317"/>
      <c r="D973" s="74">
        <v>1</v>
      </c>
      <c r="E973" s="74">
        <v>2</v>
      </c>
      <c r="F973" s="74">
        <v>3</v>
      </c>
      <c r="G973" s="74">
        <v>4</v>
      </c>
      <c r="H973" s="191">
        <v>5</v>
      </c>
      <c r="I973" s="74">
        <v>6</v>
      </c>
      <c r="J973" s="191">
        <v>7</v>
      </c>
      <c r="K973" s="155"/>
      <c r="M973" s="55" t="s">
        <v>309</v>
      </c>
      <c r="N973" s="56">
        <v>5</v>
      </c>
    </row>
    <row r="974" spans="1:14">
      <c r="B974" s="316" t="s">
        <v>1310</v>
      </c>
      <c r="C974" s="317"/>
      <c r="D974" s="74">
        <v>1</v>
      </c>
      <c r="E974" s="74">
        <v>2</v>
      </c>
      <c r="F974" s="74">
        <v>3</v>
      </c>
      <c r="G974" s="74">
        <v>4</v>
      </c>
      <c r="H974" s="191">
        <v>5</v>
      </c>
      <c r="I974" s="74">
        <v>6</v>
      </c>
      <c r="J974" s="191">
        <v>7</v>
      </c>
      <c r="K974" s="155"/>
      <c r="M974" s="55" t="s">
        <v>309</v>
      </c>
      <c r="N974" s="56">
        <v>5</v>
      </c>
    </row>
    <row r="975" spans="1:14" ht="12.75" customHeight="1"/>
    <row r="976" spans="1:14">
      <c r="A976" s="408" t="s">
        <v>877</v>
      </c>
      <c r="B976" s="409"/>
      <c r="C976" s="409"/>
      <c r="D976" s="409"/>
      <c r="E976" s="409"/>
      <c r="F976" s="409"/>
      <c r="G976" s="409"/>
      <c r="H976" s="409"/>
      <c r="I976" s="409"/>
      <c r="J976" s="409"/>
      <c r="K976" s="409"/>
      <c r="L976" s="1"/>
    </row>
    <row r="977" spans="1:21" ht="16.5" customHeight="1">
      <c r="A977" s="409"/>
      <c r="B977" s="409"/>
      <c r="C977" s="409"/>
      <c r="D977" s="409"/>
      <c r="E977" s="409"/>
      <c r="F977" s="409"/>
      <c r="G977" s="409"/>
      <c r="H977" s="409"/>
      <c r="I977" s="409"/>
      <c r="J977" s="409"/>
      <c r="K977" s="409"/>
      <c r="L977" s="1"/>
    </row>
    <row r="978" spans="1:21" ht="16.5" customHeight="1">
      <c r="A978" s="85"/>
      <c r="B978" s="86"/>
      <c r="C978" s="86"/>
      <c r="D978" s="86"/>
      <c r="E978" s="86"/>
      <c r="F978" s="86"/>
      <c r="G978" s="86"/>
      <c r="H978" s="86"/>
      <c r="I978" s="86"/>
      <c r="J978" s="86"/>
      <c r="K978" s="87"/>
    </row>
    <row r="979" spans="1:21" ht="20.25" customHeight="1">
      <c r="A979" s="23" t="s">
        <v>311</v>
      </c>
      <c r="B979" s="393" t="s">
        <v>908</v>
      </c>
      <c r="C979" s="394"/>
      <c r="D979" s="394"/>
      <c r="E979" s="394"/>
      <c r="F979" s="394"/>
      <c r="G979" s="394"/>
      <c r="H979" s="394"/>
      <c r="I979" s="394"/>
      <c r="J979" s="394"/>
      <c r="K979" s="394"/>
      <c r="N979" s="396" t="s">
        <v>768</v>
      </c>
      <c r="O979" s="396"/>
      <c r="P979" s="396"/>
      <c r="Q979" s="396"/>
      <c r="R979" s="396"/>
      <c r="S979" s="396"/>
      <c r="T979" s="391" t="s">
        <v>458</v>
      </c>
    </row>
    <row r="980" spans="1:21" ht="24" customHeight="1">
      <c r="B980" s="395"/>
      <c r="C980" s="395"/>
      <c r="D980" s="395"/>
      <c r="E980" s="395"/>
      <c r="F980" s="395"/>
      <c r="G980" s="395"/>
      <c r="H980" s="395"/>
      <c r="I980" s="395"/>
      <c r="J980" s="395"/>
      <c r="K980" s="395"/>
      <c r="N980" s="68" t="s">
        <v>769</v>
      </c>
      <c r="O980" s="68" t="s">
        <v>770</v>
      </c>
      <c r="P980" s="68" t="s">
        <v>771</v>
      </c>
      <c r="Q980" s="68" t="s">
        <v>772</v>
      </c>
      <c r="R980" s="68" t="s">
        <v>773</v>
      </c>
      <c r="S980" s="69" t="s">
        <v>774</v>
      </c>
      <c r="T980" s="391"/>
    </row>
    <row r="981" spans="1:21">
      <c r="C981" s="392" t="s">
        <v>49</v>
      </c>
      <c r="D981" s="225"/>
      <c r="E981" s="225"/>
      <c r="F981" s="225"/>
      <c r="G981" s="64" t="s">
        <v>724</v>
      </c>
      <c r="H981" s="25"/>
      <c r="I981" s="25"/>
      <c r="J981" s="57"/>
      <c r="M981" s="55" t="s">
        <v>312</v>
      </c>
      <c r="N981" s="42">
        <v>2</v>
      </c>
      <c r="O981" s="42">
        <v>1</v>
      </c>
      <c r="P981" s="42">
        <v>0</v>
      </c>
      <c r="Q981" s="42">
        <v>4</v>
      </c>
      <c r="R981" s="42">
        <v>0</v>
      </c>
      <c r="S981" s="42">
        <v>2</v>
      </c>
      <c r="T981" s="67">
        <f>SUM(N981:S981)</f>
        <v>9</v>
      </c>
      <c r="U981" s="161" t="str">
        <f>IF(T981&gt;$N$945,"ATENTIE! Numar mai mare de absolv. de gimnaziu","")</f>
        <v/>
      </c>
    </row>
    <row r="982" spans="1:21">
      <c r="C982" s="392" t="s">
        <v>42</v>
      </c>
      <c r="D982" s="225"/>
      <c r="E982" s="225"/>
      <c r="F982" s="225"/>
      <c r="G982" s="64" t="s">
        <v>725</v>
      </c>
      <c r="H982" s="25"/>
      <c r="I982" s="25"/>
      <c r="J982" s="57"/>
      <c r="M982" s="55" t="s">
        <v>313</v>
      </c>
      <c r="N982" s="42">
        <v>4</v>
      </c>
      <c r="O982" s="42">
        <v>2</v>
      </c>
      <c r="P982" s="42">
        <v>1</v>
      </c>
      <c r="Q982" s="42">
        <v>1</v>
      </c>
      <c r="R982" s="42">
        <v>1</v>
      </c>
      <c r="S982" s="42">
        <v>0</v>
      </c>
      <c r="T982" s="67">
        <f>SUM(N982:S982)</f>
        <v>9</v>
      </c>
      <c r="U982" s="161" t="str">
        <f>IF(T982&gt;$N$945,"ATENTIE! Numar mai mare de absolv. de gimnaziu","")</f>
        <v/>
      </c>
    </row>
    <row r="983" spans="1:21">
      <c r="C983" s="392" t="s">
        <v>50</v>
      </c>
      <c r="D983" s="225"/>
      <c r="E983" s="225"/>
      <c r="F983" s="225"/>
      <c r="G983" s="64" t="s">
        <v>726</v>
      </c>
      <c r="H983" s="25"/>
      <c r="I983" s="25"/>
      <c r="J983" s="58"/>
      <c r="M983" s="55" t="s">
        <v>314</v>
      </c>
      <c r="N983" s="42"/>
      <c r="O983" s="42"/>
      <c r="P983" s="42"/>
      <c r="Q983" s="42"/>
      <c r="R983" s="42"/>
      <c r="S983" s="42"/>
      <c r="T983" s="67">
        <f>SUM(N983:S983)</f>
        <v>0</v>
      </c>
      <c r="U983" s="161" t="str">
        <f>IF(T983&gt;$N$945,"ATENTIE! Numar mai mare de absolv. de gimnaziu","")</f>
        <v/>
      </c>
    </row>
    <row r="984" spans="1:21" ht="27" customHeight="1"/>
    <row r="985" spans="1:21" ht="19.5" customHeight="1">
      <c r="A985" s="55" t="s">
        <v>315</v>
      </c>
      <c r="B985" s="228" t="s">
        <v>878</v>
      </c>
      <c r="C985" s="225"/>
      <c r="D985" s="225"/>
      <c r="E985" s="225"/>
      <c r="F985" s="225"/>
      <c r="G985" s="225"/>
      <c r="H985" s="225"/>
      <c r="I985" s="225"/>
      <c r="J985" s="225"/>
      <c r="K985" s="225"/>
      <c r="L985" s="60"/>
      <c r="N985" s="397" t="s">
        <v>1413</v>
      </c>
      <c r="O985" s="398"/>
      <c r="P985" s="398"/>
      <c r="Q985" s="398"/>
      <c r="R985" s="399"/>
      <c r="S985" s="391" t="s">
        <v>458</v>
      </c>
    </row>
    <row r="986" spans="1:21">
      <c r="B986" s="225"/>
      <c r="C986" s="225"/>
      <c r="D986" s="225"/>
      <c r="E986" s="225"/>
      <c r="F986" s="225"/>
      <c r="G986" s="225"/>
      <c r="H986" s="225"/>
      <c r="I986" s="225"/>
      <c r="J986" s="225"/>
      <c r="K986" s="225"/>
      <c r="L986" s="60"/>
      <c r="M986" s="45"/>
      <c r="N986" s="39" t="s">
        <v>1414</v>
      </c>
      <c r="O986" s="39" t="s">
        <v>771</v>
      </c>
      <c r="P986" s="39" t="s">
        <v>772</v>
      </c>
      <c r="Q986" s="39" t="s">
        <v>773</v>
      </c>
      <c r="R986" s="38" t="s">
        <v>774</v>
      </c>
      <c r="S986" s="391"/>
    </row>
    <row r="987" spans="1:21" ht="12.75" customHeight="1">
      <c r="B987" s="54"/>
      <c r="C987" s="392" t="s">
        <v>1031</v>
      </c>
      <c r="D987" s="225"/>
      <c r="E987" s="225"/>
      <c r="F987" s="225"/>
      <c r="G987" s="54"/>
      <c r="H987" s="54"/>
      <c r="I987" s="54"/>
      <c r="J987" s="54"/>
      <c r="K987" s="54"/>
      <c r="L987"/>
      <c r="M987" s="55" t="s">
        <v>316</v>
      </c>
      <c r="N987" s="42">
        <v>4</v>
      </c>
      <c r="O987" s="42">
        <v>1</v>
      </c>
      <c r="P987" s="42">
        <v>5</v>
      </c>
      <c r="Q987" s="42">
        <v>1</v>
      </c>
      <c r="R987" s="42">
        <v>0</v>
      </c>
      <c r="S987" s="59">
        <f>SUM(N987:R987)</f>
        <v>11</v>
      </c>
      <c r="T987" s="161" t="str">
        <f>IF(S987&gt;$N$947,"ATENTIE! Numar mai mare de absolv. de liceu","")</f>
        <v/>
      </c>
    </row>
    <row r="988" spans="1:21">
      <c r="B988" s="54"/>
      <c r="C988" s="392" t="s">
        <v>1032</v>
      </c>
      <c r="D988" s="225"/>
      <c r="E988" s="225"/>
      <c r="F988" s="225"/>
      <c r="G988" s="225"/>
      <c r="H988" s="225"/>
      <c r="I988" s="225"/>
      <c r="J988" s="225"/>
      <c r="K988" s="54"/>
      <c r="L988"/>
      <c r="M988" s="55" t="s">
        <v>317</v>
      </c>
      <c r="N988" s="42">
        <v>5</v>
      </c>
      <c r="O988" s="42">
        <v>3</v>
      </c>
      <c r="P988" s="42">
        <v>5</v>
      </c>
      <c r="Q988" s="42">
        <v>3</v>
      </c>
      <c r="R988" s="42">
        <v>0</v>
      </c>
      <c r="S988" s="59">
        <f>SUM(N988:R988)</f>
        <v>16</v>
      </c>
      <c r="T988" s="161" t="str">
        <f>IF(S988&gt;$O$947,"ATENTIE! Numar mai mare de absolv. de liceu","")</f>
        <v/>
      </c>
    </row>
    <row r="989" spans="1:21" ht="25.5" customHeight="1">
      <c r="B989" s="40"/>
      <c r="C989" s="20"/>
      <c r="D989" s="20"/>
      <c r="E989" s="20"/>
      <c r="F989" s="20"/>
      <c r="G989" s="20"/>
    </row>
    <row r="990" spans="1:21" ht="18" customHeight="1">
      <c r="A990" s="23" t="s">
        <v>318</v>
      </c>
      <c r="B990" s="228" t="s">
        <v>879</v>
      </c>
      <c r="C990" s="225"/>
      <c r="D990" s="225"/>
      <c r="E990" s="225"/>
      <c r="F990" s="225"/>
      <c r="G990" s="225"/>
      <c r="H990" s="225"/>
      <c r="I990" s="225"/>
      <c r="J990" s="225"/>
      <c r="K990" s="225"/>
      <c r="N990" s="344" t="s">
        <v>89</v>
      </c>
      <c r="O990" s="344" t="s">
        <v>883</v>
      </c>
    </row>
    <row r="991" spans="1:21" ht="18" customHeight="1">
      <c r="B991" s="225"/>
      <c r="C991" s="225"/>
      <c r="D991" s="225"/>
      <c r="E991" s="225"/>
      <c r="F991" s="225"/>
      <c r="G991" s="225"/>
      <c r="H991" s="225"/>
      <c r="I991" s="225"/>
      <c r="J991" s="225"/>
      <c r="K991" s="225"/>
      <c r="N991" s="400"/>
      <c r="O991" s="400"/>
    </row>
    <row r="992" spans="1:21" ht="13.5">
      <c r="B992" s="14"/>
      <c r="C992" s="293" t="s">
        <v>880</v>
      </c>
      <c r="D992" s="294"/>
      <c r="E992" s="294"/>
      <c r="F992" s="294"/>
      <c r="G992" s="294"/>
      <c r="H992" s="294"/>
      <c r="I992" s="294"/>
      <c r="J992" s="294"/>
      <c r="K992" s="46"/>
      <c r="M992" s="55" t="s">
        <v>319</v>
      </c>
      <c r="N992" s="56"/>
      <c r="O992" s="56"/>
      <c r="P992" s="161" t="str">
        <f>IF(N992&gt;$N$946,"ATENTIE! Numar mai mare de absolv. de Lic-inf","")</f>
        <v/>
      </c>
    </row>
    <row r="993" spans="1:16" ht="12.75" customHeight="1">
      <c r="B993" s="14"/>
      <c r="C993" s="293" t="s">
        <v>989</v>
      </c>
      <c r="D993" s="294"/>
      <c r="E993" s="294"/>
      <c r="F993" s="294"/>
      <c r="G993" s="294"/>
      <c r="H993" s="294"/>
      <c r="I993" s="294"/>
      <c r="J993" s="294"/>
      <c r="K993" s="46"/>
      <c r="M993" s="55" t="s">
        <v>320</v>
      </c>
      <c r="N993" s="56"/>
      <c r="O993" s="56"/>
      <c r="P993" s="161" t="str">
        <f>IF(N993&gt;$O$946,"ATENTIE! Numar mai mare de absolv. de Lic-inf","")</f>
        <v/>
      </c>
    </row>
    <row r="994" spans="1:16" ht="13.5">
      <c r="B994" s="14"/>
      <c r="C994" s="293" t="s">
        <v>881</v>
      </c>
      <c r="D994" s="294"/>
      <c r="E994" s="294"/>
      <c r="F994" s="294"/>
      <c r="G994" s="294"/>
      <c r="H994" s="294"/>
      <c r="I994" s="294"/>
      <c r="J994" s="294"/>
      <c r="K994" s="46"/>
      <c r="M994" s="55" t="s">
        <v>321</v>
      </c>
      <c r="N994" s="119"/>
      <c r="O994" s="119"/>
      <c r="P994" s="161" t="str">
        <f>IF(N994&gt;$N$949,"ATENTIE! Numar mai mare de absolv. de Lic","")</f>
        <v/>
      </c>
    </row>
    <row r="995" spans="1:16" ht="13.5">
      <c r="B995" s="14"/>
      <c r="C995" s="293" t="s">
        <v>990</v>
      </c>
      <c r="D995" s="294"/>
      <c r="E995" s="294"/>
      <c r="F995" s="294"/>
      <c r="G995" s="294"/>
      <c r="H995" s="294"/>
      <c r="I995" s="294"/>
      <c r="J995" s="294"/>
      <c r="K995" s="46"/>
      <c r="M995" s="55" t="s">
        <v>322</v>
      </c>
      <c r="N995" s="56"/>
      <c r="O995" s="56"/>
      <c r="P995" s="161" t="str">
        <f>IF(N995&gt;$O$949,"ATENTIE! Numar mai mare de absolv. de Lic","")</f>
        <v/>
      </c>
    </row>
    <row r="996" spans="1:16" ht="13.5">
      <c r="B996" s="14"/>
      <c r="C996" s="293" t="s">
        <v>882</v>
      </c>
      <c r="D996" s="294"/>
      <c r="E996" s="294"/>
      <c r="F996" s="294"/>
      <c r="G996" s="294"/>
      <c r="H996" s="294"/>
      <c r="I996" s="294"/>
      <c r="J996" s="294"/>
      <c r="K996" s="46"/>
      <c r="M996" s="55" t="s">
        <v>323</v>
      </c>
      <c r="N996" s="56"/>
      <c r="O996" s="56"/>
      <c r="P996" s="161" t="str">
        <f>IF(N996&gt;$N$950,"ATENTIE! Numar mai mare de absolv. de PLic","")</f>
        <v/>
      </c>
    </row>
    <row r="997" spans="1:16" ht="13.5">
      <c r="B997" s="14"/>
      <c r="C997" s="293" t="s">
        <v>591</v>
      </c>
      <c r="D997" s="294"/>
      <c r="E997" s="294"/>
      <c r="F997" s="294"/>
      <c r="G997" s="294"/>
      <c r="H997" s="294"/>
      <c r="I997" s="294"/>
      <c r="J997" s="294"/>
      <c r="K997" s="46"/>
      <c r="M997" s="55" t="s">
        <v>324</v>
      </c>
      <c r="N997" s="56"/>
      <c r="O997" s="56"/>
      <c r="P997" s="161" t="str">
        <f>IF(N997&gt;$O$950,"ATENTIE! Numar mai mare de absolv. de PLic","")</f>
        <v/>
      </c>
    </row>
    <row r="999" spans="1:16">
      <c r="A999" s="372" t="s">
        <v>509</v>
      </c>
      <c r="B999" s="379"/>
      <c r="C999" s="379"/>
      <c r="D999" s="379"/>
      <c r="E999" s="379"/>
      <c r="F999" s="379"/>
      <c r="G999" s="379"/>
      <c r="H999" s="379"/>
      <c r="I999" s="379"/>
      <c r="J999" s="379"/>
      <c r="K999" s="379"/>
      <c r="L999" s="294"/>
    </row>
    <row r="1000" spans="1:16">
      <c r="A1000" s="238"/>
      <c r="B1000" s="238"/>
      <c r="C1000" s="238"/>
      <c r="D1000" s="238"/>
      <c r="E1000" s="238"/>
      <c r="F1000" s="238"/>
      <c r="G1000" s="238"/>
      <c r="H1000" s="238"/>
      <c r="I1000" s="238"/>
      <c r="J1000" s="238"/>
      <c r="K1000" s="238"/>
      <c r="L1000" s="294"/>
    </row>
    <row r="1001" spans="1:16">
      <c r="A1001" s="389" t="s">
        <v>884</v>
      </c>
      <c r="B1001" s="390"/>
      <c r="C1001" s="390"/>
      <c r="D1001" s="390"/>
      <c r="E1001" s="390"/>
      <c r="F1001" s="390"/>
      <c r="G1001" s="390"/>
      <c r="H1001" s="390"/>
      <c r="I1001" s="390"/>
      <c r="J1001" s="390"/>
      <c r="K1001" s="390"/>
      <c r="L1001" s="390"/>
    </row>
    <row r="1002" spans="1:16">
      <c r="A1002" s="390"/>
      <c r="B1002" s="390"/>
      <c r="C1002" s="390"/>
      <c r="D1002" s="390"/>
      <c r="E1002" s="390"/>
      <c r="F1002" s="390"/>
      <c r="G1002" s="390"/>
      <c r="H1002" s="390"/>
      <c r="I1002" s="390"/>
      <c r="J1002" s="390"/>
      <c r="K1002" s="390"/>
      <c r="L1002" s="390"/>
    </row>
    <row r="1003" spans="1:16">
      <c r="A1003" s="390"/>
      <c r="B1003" s="390"/>
      <c r="C1003" s="390"/>
      <c r="D1003" s="390"/>
      <c r="E1003" s="390"/>
      <c r="F1003" s="390"/>
      <c r="G1003" s="390"/>
      <c r="H1003" s="390"/>
      <c r="I1003" s="390"/>
      <c r="J1003" s="390"/>
      <c r="K1003" s="390"/>
      <c r="L1003" s="390"/>
    </row>
    <row r="1004" spans="1:16" ht="12.75" customHeight="1">
      <c r="A1004" s="390"/>
      <c r="B1004" s="390"/>
      <c r="C1004" s="390"/>
      <c r="D1004" s="390"/>
      <c r="E1004" s="390"/>
      <c r="F1004" s="390"/>
      <c r="G1004" s="390"/>
      <c r="H1004" s="390"/>
      <c r="I1004" s="390"/>
      <c r="J1004" s="390"/>
      <c r="K1004" s="390"/>
      <c r="L1004" s="390"/>
    </row>
    <row r="1005" spans="1:16" ht="12.75" customHeight="1">
      <c r="A1005" s="390"/>
      <c r="B1005" s="390"/>
      <c r="C1005" s="390"/>
      <c r="D1005" s="390"/>
      <c r="E1005" s="390"/>
      <c r="F1005" s="390"/>
      <c r="G1005" s="390"/>
      <c r="H1005" s="390"/>
      <c r="I1005" s="390"/>
      <c r="J1005" s="390"/>
      <c r="K1005" s="390"/>
      <c r="L1005" s="390"/>
    </row>
    <row r="1006" spans="1:16" ht="12.75" customHeight="1"/>
    <row r="1007" spans="1:16" ht="16.5" customHeight="1">
      <c r="A1007" s="23" t="s">
        <v>334</v>
      </c>
      <c r="B1007" s="253" t="s">
        <v>909</v>
      </c>
      <c r="C1007" s="254"/>
      <c r="D1007" s="254"/>
      <c r="E1007" s="254"/>
      <c r="F1007" s="254"/>
      <c r="G1007" s="254"/>
      <c r="H1007" s="254"/>
      <c r="I1007" s="254"/>
      <c r="J1007" s="254"/>
      <c r="K1007" s="254"/>
      <c r="N1007" s="387" t="s">
        <v>928</v>
      </c>
      <c r="O1007" s="388" t="s">
        <v>991</v>
      </c>
    </row>
    <row r="1008" spans="1:16">
      <c r="A1008" s="23"/>
      <c r="B1008" s="225"/>
      <c r="C1008" s="225"/>
      <c r="D1008" s="225"/>
      <c r="E1008" s="225"/>
      <c r="F1008" s="225"/>
      <c r="G1008" s="225"/>
      <c r="H1008" s="225"/>
      <c r="I1008" s="225"/>
      <c r="J1008" s="225"/>
      <c r="K1008" s="225"/>
      <c r="N1008" s="388"/>
      <c r="O1008" s="388"/>
    </row>
    <row r="1009" spans="2:16">
      <c r="B1009" s="380" t="s">
        <v>561</v>
      </c>
      <c r="C1009" s="380"/>
      <c r="D1009" s="380"/>
      <c r="E1009" s="380"/>
      <c r="F1009" s="380"/>
      <c r="G1009" s="380"/>
      <c r="H1009" s="380"/>
      <c r="I1009" s="380"/>
      <c r="J1009" s="380"/>
      <c r="K1009" s="225"/>
      <c r="M1009" s="55" t="s">
        <v>335</v>
      </c>
      <c r="N1009" s="56">
        <v>2</v>
      </c>
      <c r="O1009" s="56"/>
    </row>
    <row r="1010" spans="2:16">
      <c r="B1010" s="286" t="s">
        <v>638</v>
      </c>
      <c r="C1010" s="286"/>
      <c r="D1010" s="286"/>
      <c r="E1010" s="286"/>
      <c r="F1010" s="286"/>
      <c r="G1010" s="286"/>
      <c r="H1010" s="286"/>
      <c r="I1010" s="286"/>
      <c r="J1010" s="286"/>
      <c r="K1010" s="225"/>
      <c r="M1010" s="55" t="s">
        <v>336</v>
      </c>
      <c r="N1010" s="56">
        <v>2</v>
      </c>
      <c r="O1010" s="56"/>
      <c r="P1010" s="14"/>
    </row>
    <row r="1011" spans="2:16">
      <c r="B1011" s="380" t="s">
        <v>562</v>
      </c>
      <c r="C1011" s="380"/>
      <c r="D1011" s="380"/>
      <c r="E1011" s="380"/>
      <c r="F1011" s="380"/>
      <c r="G1011" s="380"/>
      <c r="H1011" s="380"/>
      <c r="I1011" s="380"/>
      <c r="J1011" s="380"/>
      <c r="K1011" s="225"/>
      <c r="M1011" s="55" t="s">
        <v>337</v>
      </c>
      <c r="N1011" s="56">
        <v>1</v>
      </c>
      <c r="O1011" s="56"/>
      <c r="P1011" s="14"/>
    </row>
    <row r="1012" spans="2:16" ht="13.5" customHeight="1">
      <c r="B1012" s="286" t="s">
        <v>539</v>
      </c>
      <c r="C1012" s="286"/>
      <c r="D1012" s="286"/>
      <c r="E1012" s="286"/>
      <c r="F1012" s="286"/>
      <c r="G1012" s="286"/>
      <c r="H1012" s="286"/>
      <c r="I1012" s="286"/>
      <c r="J1012" s="286"/>
      <c r="K1012" s="225"/>
      <c r="M1012" s="55" t="s">
        <v>338</v>
      </c>
      <c r="N1012" s="56">
        <v>1</v>
      </c>
      <c r="O1012" s="56"/>
      <c r="P1012" s="14"/>
    </row>
    <row r="1013" spans="2:16" ht="12.75" customHeight="1">
      <c r="B1013" s="380" t="s">
        <v>563</v>
      </c>
      <c r="C1013" s="380"/>
      <c r="D1013" s="380"/>
      <c r="E1013" s="380"/>
      <c r="F1013" s="380"/>
      <c r="G1013" s="380"/>
      <c r="H1013" s="380"/>
      <c r="I1013" s="380"/>
      <c r="J1013" s="380"/>
      <c r="K1013" s="225"/>
      <c r="M1013" s="55" t="s">
        <v>339</v>
      </c>
      <c r="N1013" s="56">
        <v>11</v>
      </c>
      <c r="O1013" s="56"/>
      <c r="P1013" s="14"/>
    </row>
    <row r="1014" spans="2:16">
      <c r="B1014" s="286" t="s">
        <v>885</v>
      </c>
      <c r="C1014" s="286"/>
      <c r="D1014" s="286"/>
      <c r="E1014" s="286"/>
      <c r="F1014" s="286"/>
      <c r="G1014" s="286"/>
      <c r="H1014" s="286"/>
      <c r="I1014" s="286"/>
      <c r="J1014" s="286"/>
      <c r="K1014" s="225"/>
      <c r="M1014" s="55" t="s">
        <v>340</v>
      </c>
      <c r="N1014" s="56">
        <v>11</v>
      </c>
      <c r="O1014" s="56"/>
      <c r="P1014" s="14"/>
    </row>
    <row r="1015" spans="2:16" ht="12.75" customHeight="1">
      <c r="B1015" s="380" t="s">
        <v>564</v>
      </c>
      <c r="C1015" s="380"/>
      <c r="D1015" s="380"/>
      <c r="E1015" s="380"/>
      <c r="F1015" s="380"/>
      <c r="G1015" s="380"/>
      <c r="H1015" s="380"/>
      <c r="I1015" s="380"/>
      <c r="J1015" s="380"/>
      <c r="K1015" s="225"/>
      <c r="M1015" s="55" t="s">
        <v>341</v>
      </c>
      <c r="N1015" s="56">
        <v>9</v>
      </c>
      <c r="O1015" s="56"/>
      <c r="P1015" s="14"/>
    </row>
    <row r="1016" spans="2:16" ht="14.25" customHeight="1">
      <c r="B1016" s="286" t="s">
        <v>886</v>
      </c>
      <c r="C1016" s="225"/>
      <c r="D1016" s="225"/>
      <c r="E1016" s="225"/>
      <c r="F1016" s="225"/>
      <c r="G1016" s="225"/>
      <c r="H1016" s="225"/>
      <c r="I1016" s="225"/>
      <c r="J1016" s="225"/>
      <c r="K1016" s="225"/>
      <c r="M1016" s="55" t="s">
        <v>342</v>
      </c>
      <c r="N1016" s="56">
        <v>8</v>
      </c>
      <c r="O1016" s="56"/>
      <c r="P1016" s="20"/>
    </row>
    <row r="1017" spans="2:16" ht="27.75" customHeight="1">
      <c r="B1017" s="380" t="s">
        <v>325</v>
      </c>
      <c r="C1017" s="496"/>
      <c r="D1017" s="496"/>
      <c r="E1017" s="496"/>
      <c r="F1017" s="496"/>
      <c r="G1017" s="496"/>
      <c r="H1017" s="496"/>
      <c r="I1017" s="496"/>
      <c r="J1017" s="496"/>
      <c r="K1017" s="496"/>
      <c r="M1017" s="55" t="s">
        <v>343</v>
      </c>
      <c r="N1017" s="56">
        <v>1</v>
      </c>
      <c r="O1017" s="56"/>
      <c r="P1017" s="20"/>
    </row>
    <row r="1018" spans="2:16" ht="14.25" customHeight="1">
      <c r="B1018" s="380" t="s">
        <v>326</v>
      </c>
      <c r="C1018" s="380"/>
      <c r="D1018" s="380"/>
      <c r="E1018" s="380"/>
      <c r="F1018" s="380"/>
      <c r="G1018" s="380"/>
      <c r="H1018" s="380"/>
      <c r="I1018" s="380"/>
      <c r="J1018" s="380"/>
      <c r="K1018" s="225"/>
      <c r="M1018" s="55" t="s">
        <v>344</v>
      </c>
      <c r="N1018" s="56">
        <v>15</v>
      </c>
      <c r="O1018" s="56"/>
      <c r="P1018" s="20"/>
    </row>
    <row r="1019" spans="2:16" ht="27" customHeight="1">
      <c r="B1019" s="286" t="s">
        <v>327</v>
      </c>
      <c r="C1019" s="286"/>
      <c r="D1019" s="286"/>
      <c r="E1019" s="286"/>
      <c r="F1019" s="286"/>
      <c r="G1019" s="286"/>
      <c r="H1019" s="286"/>
      <c r="I1019" s="286"/>
      <c r="J1019" s="286"/>
      <c r="K1019" s="225"/>
      <c r="M1019" s="55" t="s">
        <v>345</v>
      </c>
      <c r="N1019" s="56">
        <v>0</v>
      </c>
      <c r="O1019" s="56"/>
      <c r="P1019" s="20"/>
    </row>
    <row r="1020" spans="2:16">
      <c r="B1020" s="286" t="s">
        <v>328</v>
      </c>
      <c r="C1020" s="286"/>
      <c r="D1020" s="286"/>
      <c r="E1020" s="286"/>
      <c r="F1020" s="286"/>
      <c r="G1020" s="286"/>
      <c r="H1020" s="286"/>
      <c r="I1020" s="286"/>
      <c r="J1020" s="286"/>
      <c r="K1020" s="383"/>
      <c r="M1020" s="55" t="s">
        <v>346</v>
      </c>
      <c r="N1020" s="56">
        <v>15</v>
      </c>
      <c r="O1020" s="56"/>
      <c r="P1020" s="20"/>
    </row>
    <row r="1021" spans="2:16">
      <c r="B1021" s="380" t="s">
        <v>329</v>
      </c>
      <c r="C1021" s="380"/>
      <c r="D1021" s="380"/>
      <c r="E1021" s="380"/>
      <c r="F1021" s="380"/>
      <c r="G1021" s="380"/>
      <c r="H1021" s="380"/>
      <c r="I1021" s="380"/>
      <c r="J1021" s="380"/>
      <c r="K1021" s="225"/>
      <c r="M1021" s="55" t="s">
        <v>347</v>
      </c>
      <c r="N1021" s="56">
        <v>12</v>
      </c>
      <c r="O1021" s="56">
        <v>16</v>
      </c>
      <c r="P1021" s="20"/>
    </row>
    <row r="1022" spans="2:16">
      <c r="B1022" s="286" t="s">
        <v>330</v>
      </c>
      <c r="C1022" s="225"/>
      <c r="D1022" s="225"/>
      <c r="E1022" s="225"/>
      <c r="F1022" s="225"/>
      <c r="G1022" s="225"/>
      <c r="H1022" s="225"/>
      <c r="I1022" s="225"/>
      <c r="J1022" s="225"/>
      <c r="K1022" s="225"/>
      <c r="M1022" s="55" t="s">
        <v>348</v>
      </c>
      <c r="N1022" s="56"/>
      <c r="O1022" s="56"/>
      <c r="P1022" s="20"/>
    </row>
    <row r="1023" spans="2:16">
      <c r="B1023" s="286" t="s">
        <v>331</v>
      </c>
      <c r="C1023" s="286"/>
      <c r="D1023" s="286"/>
      <c r="E1023" s="286"/>
      <c r="F1023" s="286"/>
      <c r="G1023" s="286"/>
      <c r="H1023" s="286"/>
      <c r="I1023" s="286"/>
      <c r="J1023" s="286"/>
      <c r="K1023" s="237"/>
      <c r="M1023" s="55" t="s">
        <v>349</v>
      </c>
      <c r="N1023" s="56">
        <v>5</v>
      </c>
      <c r="O1023" s="56"/>
      <c r="P1023" s="20"/>
    </row>
    <row r="1024" spans="2:16">
      <c r="B1024" s="380" t="s">
        <v>332</v>
      </c>
      <c r="C1024" s="380"/>
      <c r="D1024" s="380"/>
      <c r="E1024" s="380"/>
      <c r="F1024" s="380"/>
      <c r="G1024" s="380"/>
      <c r="H1024" s="380"/>
      <c r="I1024" s="380"/>
      <c r="J1024" s="380"/>
      <c r="K1024" s="225"/>
      <c r="M1024" s="55" t="s">
        <v>350</v>
      </c>
      <c r="N1024" s="56"/>
      <c r="O1024" s="56"/>
      <c r="P1024" s="20"/>
    </row>
    <row r="1025" spans="1:16" ht="15.75" customHeight="1">
      <c r="B1025" s="286" t="s">
        <v>333</v>
      </c>
      <c r="C1025" s="225"/>
      <c r="D1025" s="225"/>
      <c r="E1025" s="225"/>
      <c r="F1025" s="225"/>
      <c r="G1025" s="225"/>
      <c r="H1025" s="225"/>
      <c r="I1025" s="225"/>
      <c r="J1025" s="225"/>
      <c r="K1025" s="225"/>
      <c r="M1025" s="55" t="s">
        <v>351</v>
      </c>
      <c r="N1025" s="56"/>
      <c r="O1025" s="56"/>
      <c r="P1025" s="20"/>
    </row>
    <row r="1026" spans="1:16" ht="12.75" customHeight="1">
      <c r="B1026" s="73"/>
      <c r="C1026" s="73"/>
      <c r="D1026" s="73"/>
      <c r="E1026" s="73"/>
      <c r="F1026" s="73"/>
      <c r="G1026" s="73"/>
      <c r="H1026" s="73"/>
      <c r="I1026" s="73"/>
      <c r="J1026" s="73"/>
      <c r="O1026" s="14"/>
      <c r="P1026" s="20"/>
    </row>
    <row r="1028" spans="1:16">
      <c r="A1028" s="372" t="s">
        <v>510</v>
      </c>
      <c r="B1028" s="379"/>
      <c r="C1028" s="379"/>
      <c r="D1028" s="379"/>
      <c r="E1028" s="379"/>
      <c r="F1028" s="379"/>
      <c r="G1028" s="379"/>
      <c r="H1028" s="379"/>
      <c r="I1028" s="379"/>
      <c r="J1028" s="379"/>
      <c r="K1028" s="379"/>
      <c r="L1028" s="237"/>
    </row>
    <row r="1029" spans="1:16">
      <c r="A1029" s="238"/>
      <c r="B1029" s="238"/>
      <c r="C1029" s="238"/>
      <c r="D1029" s="238"/>
      <c r="E1029" s="238"/>
      <c r="F1029" s="238"/>
      <c r="G1029" s="238"/>
      <c r="H1029" s="238"/>
      <c r="I1029" s="238"/>
      <c r="J1029" s="238"/>
      <c r="K1029" s="238"/>
      <c r="L1029" s="237"/>
    </row>
    <row r="1030" spans="1:16" ht="24.75" customHeight="1"/>
    <row r="1031" spans="1:16" ht="12.75" customHeight="1">
      <c r="A1031" s="41" t="s">
        <v>352</v>
      </c>
      <c r="B1031" s="384" t="s">
        <v>992</v>
      </c>
      <c r="C1031" s="230"/>
      <c r="D1031" s="230"/>
      <c r="E1031" s="230"/>
      <c r="F1031" s="230"/>
      <c r="G1031" s="230"/>
      <c r="H1031" s="230"/>
      <c r="I1031" s="230"/>
      <c r="J1031" s="230"/>
      <c r="K1031" s="230"/>
      <c r="L1031" s="230"/>
    </row>
    <row r="1032" spans="1:16" ht="12.75" customHeight="1">
      <c r="B1032" s="230"/>
      <c r="C1032" s="230"/>
      <c r="D1032" s="230"/>
      <c r="E1032" s="230"/>
      <c r="F1032" s="230"/>
      <c r="G1032" s="230"/>
      <c r="H1032" s="230"/>
      <c r="I1032" s="230"/>
      <c r="J1032" s="230"/>
      <c r="K1032" s="230"/>
      <c r="L1032" s="230"/>
    </row>
    <row r="1033" spans="1:16" ht="12.75" customHeight="1">
      <c r="B1033" s="230"/>
      <c r="C1033" s="230"/>
      <c r="D1033" s="230"/>
      <c r="E1033" s="230"/>
      <c r="F1033" s="230"/>
      <c r="G1033" s="230"/>
      <c r="H1033" s="230"/>
      <c r="I1033" s="230"/>
      <c r="J1033" s="230"/>
      <c r="K1033" s="230"/>
      <c r="L1033" s="230"/>
    </row>
    <row r="1034" spans="1:16" ht="18.75" customHeight="1">
      <c r="B1034" s="230"/>
      <c r="C1034" s="230"/>
      <c r="D1034" s="230"/>
      <c r="E1034" s="230"/>
      <c r="F1034" s="230"/>
      <c r="G1034" s="230"/>
      <c r="H1034" s="230"/>
      <c r="I1034" s="230"/>
      <c r="J1034" s="230"/>
      <c r="K1034" s="230"/>
      <c r="L1034" s="230"/>
    </row>
    <row r="1035" spans="1:16" ht="12.75" customHeight="1">
      <c r="B1035" s="230"/>
      <c r="C1035" s="230"/>
      <c r="D1035" s="230"/>
      <c r="E1035" s="230"/>
      <c r="F1035" s="230"/>
      <c r="G1035" s="230"/>
      <c r="H1035" s="230"/>
      <c r="I1035" s="230"/>
      <c r="J1035" s="230"/>
      <c r="K1035" s="230"/>
      <c r="L1035" s="230"/>
    </row>
    <row r="1036" spans="1:16" ht="18" customHeight="1">
      <c r="B1036" s="103"/>
      <c r="C1036" s="103"/>
      <c r="D1036" s="103"/>
      <c r="E1036" s="103"/>
      <c r="F1036" s="103"/>
      <c r="G1036" s="103"/>
      <c r="H1036" s="103"/>
      <c r="I1036" s="103"/>
      <c r="J1036" s="103"/>
      <c r="K1036" s="103"/>
      <c r="L1036" s="103"/>
    </row>
    <row r="1037" spans="1:16" ht="18" customHeight="1">
      <c r="A1037" s="41" t="s">
        <v>353</v>
      </c>
      <c r="B1037" s="385" t="s">
        <v>639</v>
      </c>
      <c r="C1037" s="238"/>
      <c r="D1037" s="238"/>
      <c r="E1037" s="238"/>
      <c r="F1037" s="238"/>
      <c r="G1037" s="238"/>
      <c r="H1037" s="238"/>
      <c r="I1037" s="238"/>
      <c r="J1037" s="238"/>
      <c r="K1037" s="238"/>
      <c r="M1037" s="386" t="s">
        <v>567</v>
      </c>
      <c r="N1037" s="381"/>
      <c r="O1037" s="381"/>
    </row>
    <row r="1038" spans="1:16" ht="12.75" customHeight="1">
      <c r="B1038" s="238"/>
      <c r="C1038" s="238"/>
      <c r="D1038" s="238"/>
      <c r="E1038" s="238"/>
      <c r="F1038" s="238"/>
      <c r="G1038" s="238"/>
      <c r="H1038" s="238"/>
      <c r="I1038" s="238"/>
      <c r="J1038" s="238"/>
      <c r="K1038" s="238"/>
      <c r="M1038" s="381"/>
      <c r="N1038" s="381"/>
      <c r="O1038" s="381"/>
    </row>
    <row r="1039" spans="1:16">
      <c r="C1039" s="23" t="s">
        <v>1421</v>
      </c>
      <c r="I1039" s="158" t="s">
        <v>728</v>
      </c>
      <c r="J1039" s="158" t="s">
        <v>729</v>
      </c>
      <c r="K1039" s="23" t="s">
        <v>723</v>
      </c>
      <c r="M1039" s="55" t="s">
        <v>354</v>
      </c>
      <c r="N1039" s="160">
        <v>2</v>
      </c>
    </row>
    <row r="1040" spans="1:16">
      <c r="C1040" s="23" t="s">
        <v>721</v>
      </c>
      <c r="I1040" s="158" t="s">
        <v>728</v>
      </c>
      <c r="J1040" s="158" t="s">
        <v>729</v>
      </c>
      <c r="K1040" s="23" t="s">
        <v>723</v>
      </c>
      <c r="M1040" s="55" t="s">
        <v>355</v>
      </c>
      <c r="N1040" s="160">
        <v>2</v>
      </c>
    </row>
    <row r="1041" spans="1:15">
      <c r="C1041" s="23" t="s">
        <v>722</v>
      </c>
      <c r="I1041" s="158" t="s">
        <v>728</v>
      </c>
      <c r="J1041" s="158" t="s">
        <v>729</v>
      </c>
      <c r="K1041" s="23" t="s">
        <v>723</v>
      </c>
      <c r="M1041" s="55" t="s">
        <v>356</v>
      </c>
      <c r="N1041" s="160">
        <v>2</v>
      </c>
    </row>
    <row r="1042" spans="1:15" ht="12.75" customHeight="1"/>
    <row r="1043" spans="1:15" ht="13.5">
      <c r="A1043" s="41" t="s">
        <v>357</v>
      </c>
      <c r="B1043" s="228" t="s">
        <v>930</v>
      </c>
      <c r="C1043" s="228"/>
      <c r="D1043" s="228"/>
      <c r="E1043" s="228"/>
      <c r="F1043" s="228"/>
      <c r="G1043" s="228"/>
      <c r="H1043" s="228"/>
      <c r="I1043" s="20"/>
      <c r="J1043" s="20"/>
      <c r="K1043" s="20"/>
    </row>
    <row r="1044" spans="1:15" ht="18" customHeight="1" thickBot="1">
      <c r="B1044" s="228"/>
      <c r="C1044" s="228"/>
      <c r="D1044" s="228"/>
      <c r="E1044" s="228"/>
      <c r="F1044" s="228"/>
      <c r="G1044" s="228"/>
      <c r="H1044" s="228"/>
      <c r="I1044" s="20"/>
      <c r="J1044" s="20"/>
      <c r="K1044" s="20"/>
    </row>
    <row r="1045" spans="1:15" ht="13.5" customHeight="1" thickBot="1">
      <c r="B1045" s="228"/>
      <c r="C1045" s="228"/>
      <c r="D1045" s="228"/>
      <c r="E1045" s="228"/>
      <c r="F1045" s="228"/>
      <c r="G1045" s="228"/>
      <c r="H1045" s="228"/>
      <c r="I1045" s="158" t="s">
        <v>728</v>
      </c>
      <c r="J1045" s="158" t="s">
        <v>729</v>
      </c>
      <c r="K1045" s="23" t="s">
        <v>723</v>
      </c>
      <c r="M1045" s="55" t="s">
        <v>357</v>
      </c>
      <c r="N1045" s="13"/>
    </row>
    <row r="1046" spans="1:15">
      <c r="B1046" s="301"/>
      <c r="C1046" s="301"/>
      <c r="D1046" s="301"/>
      <c r="E1046" s="301"/>
      <c r="F1046" s="301"/>
      <c r="G1046" s="301"/>
      <c r="H1046" s="301"/>
    </row>
    <row r="1047" spans="1:15" ht="13.5" customHeight="1">
      <c r="B1047" s="301"/>
      <c r="C1047" s="301"/>
      <c r="D1047" s="301"/>
      <c r="E1047" s="301"/>
      <c r="F1047" s="301"/>
      <c r="G1047" s="301"/>
      <c r="H1047" s="301"/>
    </row>
    <row r="1048" spans="1:15">
      <c r="C1048" s="23"/>
    </row>
    <row r="1050" spans="1:15">
      <c r="A1050" s="302" t="s">
        <v>910</v>
      </c>
      <c r="B1050" s="303"/>
      <c r="C1050" s="303"/>
      <c r="D1050" s="303"/>
      <c r="E1050" s="303"/>
      <c r="F1050" s="303"/>
      <c r="G1050" s="303"/>
      <c r="H1050" s="303"/>
      <c r="I1050" s="303"/>
      <c r="J1050" s="303"/>
      <c r="K1050" s="303"/>
      <c r="L1050" s="304"/>
    </row>
    <row r="1051" spans="1:15">
      <c r="A1051" s="305"/>
      <c r="B1051" s="305"/>
      <c r="C1051" s="305"/>
      <c r="D1051" s="305"/>
      <c r="E1051" s="305"/>
      <c r="F1051" s="305"/>
      <c r="G1051" s="305"/>
      <c r="H1051" s="305"/>
      <c r="I1051" s="305"/>
      <c r="J1051" s="305"/>
      <c r="K1051" s="305"/>
      <c r="L1051" s="304"/>
    </row>
    <row r="1053" spans="1:15" ht="18.75">
      <c r="A1053" s="298" t="s">
        <v>518</v>
      </c>
      <c r="B1053" s="298"/>
      <c r="C1053" s="298"/>
      <c r="D1053" s="298"/>
      <c r="E1053" s="298"/>
      <c r="F1053" s="298"/>
      <c r="G1053" s="298"/>
      <c r="H1053" s="298"/>
      <c r="I1053" s="298"/>
      <c r="J1053" s="298"/>
      <c r="K1053" s="298"/>
      <c r="L1053" s="298"/>
    </row>
    <row r="1055" spans="1:15" ht="22.5" customHeight="1">
      <c r="A1055" s="41" t="s">
        <v>358</v>
      </c>
      <c r="B1055" s="299" t="s">
        <v>573</v>
      </c>
      <c r="C1055" s="299"/>
      <c r="D1055" s="299"/>
      <c r="E1055" s="299"/>
      <c r="F1055" s="299"/>
      <c r="G1055" s="299"/>
      <c r="H1055" s="299"/>
      <c r="I1055" s="299"/>
      <c r="J1055" s="299"/>
      <c r="K1055" s="299"/>
      <c r="L1055" s="299"/>
    </row>
    <row r="1056" spans="1:15">
      <c r="B1056" s="299"/>
      <c r="C1056" s="299"/>
      <c r="D1056" s="299"/>
      <c r="E1056" s="299"/>
      <c r="F1056" s="299"/>
      <c r="G1056" s="299"/>
      <c r="H1056" s="299"/>
      <c r="I1056" s="299"/>
      <c r="J1056" s="299"/>
      <c r="K1056" s="299"/>
      <c r="L1056" s="299"/>
      <c r="N1056" s="381" t="s">
        <v>984</v>
      </c>
      <c r="O1056" s="381" t="s">
        <v>985</v>
      </c>
    </row>
    <row r="1057" spans="1:15" ht="13.5" customHeight="1">
      <c r="B1057" s="300"/>
      <c r="C1057" s="300"/>
      <c r="D1057" s="300"/>
      <c r="E1057" s="300"/>
      <c r="F1057" s="300"/>
      <c r="G1057" s="300"/>
      <c r="H1057" s="300"/>
      <c r="I1057" s="300"/>
      <c r="J1057" s="300"/>
      <c r="K1057" s="300"/>
      <c r="L1057" s="300"/>
      <c r="N1057" s="382"/>
      <c r="O1057" s="382"/>
    </row>
    <row r="1058" spans="1:15">
      <c r="B1058" s="82"/>
      <c r="C1058" s="297" t="s">
        <v>566</v>
      </c>
      <c r="D1058" s="297"/>
      <c r="E1058" s="297"/>
      <c r="F1058" s="297"/>
      <c r="G1058" s="82"/>
      <c r="H1058" s="82"/>
      <c r="I1058" s="82"/>
      <c r="J1058" s="82"/>
      <c r="K1058" s="82"/>
      <c r="L1058" s="82"/>
      <c r="M1058" s="55" t="s">
        <v>359</v>
      </c>
      <c r="N1058" s="42"/>
      <c r="O1058" s="42"/>
    </row>
    <row r="1059" spans="1:15">
      <c r="B1059" s="83"/>
      <c r="C1059" s="285" t="s">
        <v>392</v>
      </c>
      <c r="D1059" s="237"/>
      <c r="E1059" s="237"/>
      <c r="F1059" s="237"/>
      <c r="G1059" s="83"/>
      <c r="H1059" s="81"/>
      <c r="I1059" s="81"/>
      <c r="J1059" s="81"/>
      <c r="K1059" s="81"/>
      <c r="L1059" s="83"/>
      <c r="M1059" s="55" t="s">
        <v>360</v>
      </c>
      <c r="N1059" s="42"/>
      <c r="O1059" s="42"/>
    </row>
    <row r="1060" spans="1:15">
      <c r="B1060" s="83"/>
      <c r="C1060" s="285" t="s">
        <v>391</v>
      </c>
      <c r="D1060" s="237"/>
      <c r="E1060" s="237"/>
      <c r="F1060" s="237"/>
      <c r="G1060" s="83"/>
      <c r="H1060" s="83"/>
      <c r="I1060" s="83"/>
      <c r="J1060" s="83"/>
      <c r="K1060" s="83"/>
      <c r="L1060" s="83"/>
      <c r="M1060" s="55" t="s">
        <v>361</v>
      </c>
      <c r="N1060" s="42"/>
      <c r="O1060" s="42"/>
    </row>
    <row r="1061" spans="1:15">
      <c r="B1061" s="83"/>
      <c r="C1061" s="285" t="s">
        <v>887</v>
      </c>
      <c r="D1061" s="237"/>
      <c r="E1061" s="237"/>
      <c r="F1061" s="237"/>
      <c r="G1061" s="83"/>
      <c r="H1061" s="83"/>
      <c r="I1061" s="83"/>
      <c r="J1061" s="83"/>
      <c r="K1061" s="83"/>
      <c r="L1061" s="83"/>
      <c r="M1061" s="55" t="s">
        <v>362</v>
      </c>
      <c r="N1061" s="42"/>
      <c r="O1061" s="42"/>
    </row>
    <row r="1062" spans="1:15">
      <c r="B1062" s="20"/>
      <c r="C1062" s="20"/>
      <c r="D1062" s="20"/>
      <c r="E1062" s="20"/>
      <c r="F1062" s="20"/>
      <c r="G1062" s="20"/>
      <c r="H1062" s="20"/>
      <c r="I1062" s="20"/>
      <c r="J1062" s="20"/>
      <c r="K1062" s="20"/>
    </row>
    <row r="1063" spans="1:15" ht="13.5">
      <c r="A1063" s="41" t="s">
        <v>363</v>
      </c>
      <c r="B1063" s="295" t="s">
        <v>572</v>
      </c>
      <c r="C1063" s="296"/>
      <c r="D1063" s="296"/>
      <c r="E1063" s="296"/>
      <c r="F1063" s="296"/>
      <c r="G1063" s="296"/>
      <c r="H1063" s="296"/>
      <c r="I1063" s="296"/>
      <c r="J1063" s="296"/>
      <c r="K1063" s="296"/>
      <c r="L1063" s="296"/>
      <c r="N1063" s="2" t="s">
        <v>516</v>
      </c>
      <c r="O1063" s="2" t="s">
        <v>571</v>
      </c>
    </row>
    <row r="1064" spans="1:15" ht="13.5">
      <c r="B1064" s="296"/>
      <c r="C1064" s="296"/>
      <c r="D1064" s="296"/>
      <c r="E1064" s="296"/>
      <c r="F1064" s="296"/>
      <c r="G1064" s="296"/>
      <c r="H1064" s="296"/>
      <c r="I1064" s="296"/>
      <c r="J1064" s="296"/>
      <c r="K1064" s="296"/>
      <c r="L1064" s="296"/>
      <c r="M1064" s="154" t="s">
        <v>363</v>
      </c>
      <c r="N1064" s="42">
        <v>5</v>
      </c>
      <c r="O1064" s="42">
        <v>5</v>
      </c>
    </row>
    <row r="1065" spans="1:15" ht="18" customHeight="1">
      <c r="B1065" s="230"/>
      <c r="C1065" s="230"/>
      <c r="D1065" s="230"/>
      <c r="E1065" s="230"/>
      <c r="F1065" s="230"/>
      <c r="G1065" s="230"/>
      <c r="H1065" s="230"/>
      <c r="I1065" s="230"/>
      <c r="J1065" s="230"/>
      <c r="K1065" s="230"/>
      <c r="L1065" s="230"/>
      <c r="M1065" s="148"/>
    </row>
    <row r="1066" spans="1:15">
      <c r="B1066" s="82"/>
      <c r="C1066" s="297" t="s">
        <v>40</v>
      </c>
      <c r="D1066" s="297"/>
      <c r="E1066" s="297"/>
      <c r="F1066" s="297"/>
      <c r="G1066" s="82"/>
      <c r="H1066" s="82"/>
      <c r="I1066" s="82"/>
      <c r="J1066" s="82"/>
      <c r="K1066" s="82"/>
      <c r="L1066" s="82"/>
      <c r="M1066" s="148"/>
    </row>
    <row r="1067" spans="1:15">
      <c r="B1067" s="83"/>
      <c r="C1067" s="285" t="s">
        <v>514</v>
      </c>
      <c r="D1067" s="237"/>
      <c r="E1067" s="237"/>
      <c r="F1067" s="237"/>
      <c r="G1067" s="83"/>
      <c r="H1067" s="81"/>
      <c r="I1067" s="81"/>
      <c r="J1067" s="81"/>
      <c r="K1067" s="81"/>
      <c r="L1067" s="83"/>
      <c r="M1067" s="148"/>
    </row>
    <row r="1068" spans="1:15">
      <c r="B1068" s="83"/>
      <c r="C1068" s="285" t="s">
        <v>993</v>
      </c>
      <c r="D1068" s="237"/>
      <c r="E1068" s="237"/>
      <c r="F1068" s="237"/>
      <c r="G1068" s="83"/>
      <c r="H1068" s="83"/>
      <c r="I1068" s="83"/>
      <c r="J1068" s="83"/>
      <c r="K1068" s="83"/>
      <c r="L1068" s="83"/>
      <c r="M1068" s="148"/>
    </row>
    <row r="1069" spans="1:15">
      <c r="B1069" s="83"/>
      <c r="C1069" s="285" t="s">
        <v>888</v>
      </c>
      <c r="D1069" s="237"/>
      <c r="E1069" s="237"/>
      <c r="F1069" s="237"/>
      <c r="G1069" s="83"/>
      <c r="H1069" s="83"/>
      <c r="I1069" s="83"/>
      <c r="J1069" s="83"/>
      <c r="K1069" s="83"/>
      <c r="L1069" s="83"/>
      <c r="M1069" s="148"/>
    </row>
    <row r="1070" spans="1:15">
      <c r="B1070" s="83"/>
      <c r="C1070" s="285" t="s">
        <v>515</v>
      </c>
      <c r="D1070" s="237"/>
      <c r="E1070" s="237"/>
      <c r="F1070" s="237"/>
      <c r="G1070" s="83"/>
      <c r="H1070" s="83"/>
      <c r="I1070" s="83"/>
      <c r="J1070" s="83"/>
      <c r="K1070" s="83"/>
      <c r="L1070" s="83"/>
      <c r="M1070" s="148"/>
    </row>
    <row r="1071" spans="1:15" ht="12.75" customHeight="1">
      <c r="B1071" s="20"/>
      <c r="C1071" s="20"/>
      <c r="D1071" s="20"/>
      <c r="E1071" s="20"/>
      <c r="F1071" s="20"/>
      <c r="G1071" s="20"/>
      <c r="H1071" s="20"/>
      <c r="I1071" s="20"/>
      <c r="J1071" s="20"/>
      <c r="K1071" s="20"/>
      <c r="M1071" s="148"/>
    </row>
    <row r="1072" spans="1:15" ht="15" customHeight="1">
      <c r="A1072" s="41" t="s">
        <v>364</v>
      </c>
      <c r="B1072" s="223" t="s">
        <v>911</v>
      </c>
      <c r="C1072" s="376"/>
      <c r="D1072" s="376"/>
      <c r="E1072" s="376"/>
      <c r="F1072" s="376"/>
      <c r="G1072" s="376"/>
      <c r="H1072" s="376"/>
      <c r="I1072" s="376"/>
      <c r="J1072" s="376"/>
      <c r="K1072" s="376"/>
      <c r="L1072" s="376"/>
      <c r="M1072" s="41" t="s">
        <v>364</v>
      </c>
      <c r="N1072" s="42">
        <v>14</v>
      </c>
    </row>
    <row r="1073" spans="1:18" ht="15" customHeight="1">
      <c r="B1073" s="376"/>
      <c r="C1073" s="376"/>
      <c r="D1073" s="376"/>
      <c r="E1073" s="376"/>
      <c r="F1073" s="376"/>
      <c r="G1073" s="376"/>
      <c r="H1073" s="376"/>
      <c r="I1073" s="376"/>
      <c r="J1073" s="376"/>
      <c r="K1073" s="376"/>
      <c r="L1073" s="376"/>
      <c r="M1073" s="148"/>
    </row>
    <row r="1074" spans="1:18" ht="15" customHeight="1">
      <c r="B1074" s="225"/>
      <c r="C1074" s="225"/>
      <c r="D1074" s="225"/>
      <c r="E1074" s="225"/>
      <c r="F1074" s="225"/>
      <c r="G1074" s="225"/>
      <c r="H1074" s="225"/>
      <c r="I1074" s="225"/>
      <c r="J1074" s="225"/>
      <c r="K1074" s="225"/>
      <c r="L1074" s="225"/>
      <c r="M1074" s="148"/>
    </row>
    <row r="1075" spans="1:18">
      <c r="B1075" s="20"/>
      <c r="C1075" s="20"/>
      <c r="D1075" s="20"/>
      <c r="E1075" s="20"/>
      <c r="F1075" s="20"/>
      <c r="G1075" s="20"/>
      <c r="H1075" s="20"/>
      <c r="I1075" s="20"/>
      <c r="J1075" s="20"/>
      <c r="K1075" s="20"/>
      <c r="M1075" s="148"/>
    </row>
    <row r="1076" spans="1:18" ht="18.75">
      <c r="A1076" s="298" t="s">
        <v>519</v>
      </c>
      <c r="B1076" s="298"/>
      <c r="C1076" s="298"/>
      <c r="D1076" s="298"/>
      <c r="E1076" s="298"/>
      <c r="F1076" s="298"/>
      <c r="G1076" s="298"/>
      <c r="H1076" s="298"/>
      <c r="I1076" s="298"/>
      <c r="J1076" s="298"/>
      <c r="K1076" s="298"/>
      <c r="L1076" s="298"/>
      <c r="M1076" s="148"/>
    </row>
    <row r="1077" spans="1:18" ht="16.5" customHeight="1">
      <c r="B1077" s="20"/>
      <c r="C1077" s="20"/>
      <c r="D1077" s="20"/>
      <c r="E1077" s="20"/>
      <c r="F1077" s="20"/>
      <c r="G1077" s="20"/>
      <c r="H1077" s="20"/>
      <c r="I1077" s="20"/>
      <c r="J1077" s="20"/>
      <c r="K1077" s="20"/>
      <c r="M1077" s="148"/>
    </row>
    <row r="1078" spans="1:18" ht="13.5">
      <c r="A1078" s="41" t="s">
        <v>365</v>
      </c>
      <c r="B1078" s="253" t="s">
        <v>912</v>
      </c>
      <c r="C1078" s="225"/>
      <c r="D1078" s="225"/>
      <c r="E1078" s="225"/>
      <c r="F1078" s="225"/>
      <c r="G1078" s="225"/>
      <c r="H1078" s="225"/>
      <c r="I1078" s="225"/>
      <c r="J1078" s="225"/>
      <c r="K1078" s="225"/>
      <c r="L1078" s="225"/>
      <c r="M1078" s="41" t="s">
        <v>365</v>
      </c>
      <c r="N1078" s="42">
        <v>7</v>
      </c>
    </row>
    <row r="1079" spans="1:18" ht="12.75" customHeight="1">
      <c r="B1079" s="89"/>
      <c r="C1079" s="20"/>
      <c r="D1079" s="20"/>
      <c r="E1079" s="20"/>
      <c r="F1079" s="20"/>
      <c r="G1079" s="20"/>
      <c r="H1079" s="20"/>
      <c r="I1079" s="20"/>
      <c r="J1079" s="20"/>
      <c r="K1079" s="20"/>
      <c r="M1079" s="148"/>
    </row>
    <row r="1080" spans="1:18" ht="15.75" customHeight="1">
      <c r="A1080" s="41" t="s">
        <v>366</v>
      </c>
      <c r="B1080" s="231" t="s">
        <v>924</v>
      </c>
      <c r="C1080" s="232"/>
      <c r="D1080" s="232"/>
      <c r="E1080" s="232"/>
      <c r="F1080" s="232"/>
      <c r="G1080" s="232"/>
      <c r="H1080" s="232"/>
      <c r="I1080" s="232"/>
      <c r="J1080" s="225"/>
      <c r="K1080" s="225"/>
      <c r="L1080" s="225"/>
      <c r="M1080" s="41" t="s">
        <v>366</v>
      </c>
      <c r="N1080" s="42">
        <v>1</v>
      </c>
    </row>
    <row r="1081" spans="1:18" ht="15.75" customHeight="1">
      <c r="A1081" s="41"/>
      <c r="B1081" s="232"/>
      <c r="C1081" s="232"/>
      <c r="D1081" s="232"/>
      <c r="E1081" s="232"/>
      <c r="F1081" s="232"/>
      <c r="G1081" s="232"/>
      <c r="H1081" s="232"/>
      <c r="I1081" s="232"/>
      <c r="J1081" s="225"/>
      <c r="K1081" s="225"/>
      <c r="L1081" s="225"/>
      <c r="P1081" s="23"/>
      <c r="Q1081" s="23"/>
      <c r="R1081" s="23"/>
    </row>
    <row r="1082" spans="1:18" ht="15.75" customHeight="1">
      <c r="B1082" s="20"/>
      <c r="C1082" s="23"/>
      <c r="D1082" s="23"/>
      <c r="E1082" s="23"/>
      <c r="F1082" s="20"/>
      <c r="G1082" s="20"/>
      <c r="H1082" s="20"/>
      <c r="I1082" s="20"/>
      <c r="J1082" s="20"/>
      <c r="K1082" s="20"/>
    </row>
    <row r="1083" spans="1:18">
      <c r="B1083" s="20"/>
      <c r="C1083" s="23"/>
      <c r="D1083" s="23"/>
      <c r="E1083" s="23"/>
      <c r="F1083" s="20"/>
      <c r="G1083" s="20"/>
      <c r="H1083" s="20"/>
      <c r="I1083" s="20"/>
      <c r="J1083" s="20"/>
      <c r="K1083" s="20"/>
    </row>
    <row r="1084" spans="1:18" ht="18.75">
      <c r="A1084" s="298" t="s">
        <v>520</v>
      </c>
      <c r="B1084" s="298"/>
      <c r="C1084" s="298"/>
      <c r="D1084" s="298"/>
      <c r="E1084" s="298"/>
      <c r="F1084" s="298"/>
      <c r="G1084" s="298"/>
      <c r="H1084" s="298"/>
      <c r="I1084" s="298"/>
      <c r="J1084" s="298"/>
      <c r="K1084" s="298"/>
      <c r="L1084" s="298"/>
    </row>
    <row r="1085" spans="1:18" ht="13.5" customHeight="1">
      <c r="B1085" s="89"/>
      <c r="C1085" s="20"/>
      <c r="D1085" s="20"/>
      <c r="E1085" s="20"/>
      <c r="F1085" s="20"/>
      <c r="G1085" s="20"/>
      <c r="H1085" s="20"/>
      <c r="I1085" s="20"/>
      <c r="J1085" s="20"/>
      <c r="K1085" s="20"/>
      <c r="M1085" s="148"/>
    </row>
    <row r="1086" spans="1:18" ht="14.25">
      <c r="A1086" s="41" t="s">
        <v>367</v>
      </c>
      <c r="B1086" s="231" t="s">
        <v>1373</v>
      </c>
      <c r="C1086" s="232"/>
      <c r="D1086" s="232"/>
      <c r="E1086" s="232"/>
      <c r="F1086" s="232"/>
      <c r="G1086" s="232"/>
      <c r="H1086" s="232"/>
      <c r="I1086" s="232"/>
      <c r="J1086" s="92"/>
      <c r="K1086" s="92"/>
      <c r="L1086" s="91"/>
      <c r="M1086" s="41" t="s">
        <v>367</v>
      </c>
      <c r="N1086" s="42">
        <v>31</v>
      </c>
    </row>
    <row r="1087" spans="1:18" ht="14.25">
      <c r="A1087" s="41"/>
      <c r="B1087" s="92"/>
      <c r="C1087" s="92"/>
      <c r="D1087" s="92"/>
      <c r="E1087" s="92"/>
      <c r="F1087" s="92"/>
      <c r="G1087" s="92"/>
      <c r="H1087" s="92"/>
      <c r="I1087" s="92"/>
      <c r="J1087" s="23"/>
      <c r="K1087" s="23"/>
      <c r="L1087" s="91"/>
      <c r="M1087" s="41"/>
      <c r="P1087" s="23"/>
      <c r="Q1087" s="23"/>
      <c r="R1087" s="23"/>
    </row>
    <row r="1088" spans="1:18" ht="14.25">
      <c r="A1088" s="41" t="s">
        <v>368</v>
      </c>
      <c r="B1088" s="231" t="s">
        <v>54</v>
      </c>
      <c r="C1088" s="378"/>
      <c r="D1088" s="378"/>
      <c r="E1088" s="378"/>
      <c r="F1088" s="378"/>
      <c r="G1088" s="378"/>
      <c r="H1088" s="378"/>
      <c r="I1088" s="378"/>
      <c r="J1088" s="92"/>
      <c r="K1088" s="92"/>
      <c r="L1088" s="91"/>
      <c r="M1088" s="41" t="s">
        <v>368</v>
      </c>
      <c r="N1088" s="42">
        <v>0</v>
      </c>
    </row>
    <row r="1089" spans="1:21" ht="14.25">
      <c r="A1089" s="41"/>
      <c r="B1089" s="378"/>
      <c r="C1089" s="378"/>
      <c r="D1089" s="378"/>
      <c r="E1089" s="378"/>
      <c r="F1089" s="378"/>
      <c r="G1089" s="378"/>
      <c r="H1089" s="378"/>
      <c r="I1089" s="378"/>
      <c r="J1089" s="92"/>
      <c r="K1089" s="92"/>
      <c r="L1089" s="91"/>
      <c r="M1089" s="154"/>
    </row>
    <row r="1090" spans="1:21">
      <c r="C1090" s="23"/>
      <c r="D1090" s="23"/>
      <c r="E1090" s="23"/>
    </row>
    <row r="1091" spans="1:21" ht="35.25" customHeight="1">
      <c r="A1091" s="41" t="s">
        <v>369</v>
      </c>
      <c r="B1091" s="301" t="s">
        <v>929</v>
      </c>
      <c r="C1091" s="230"/>
      <c r="D1091" s="230"/>
      <c r="E1091" s="230"/>
      <c r="F1091" s="230"/>
      <c r="G1091" s="230"/>
      <c r="H1091" s="230"/>
      <c r="I1091" s="230"/>
      <c r="J1091" s="230"/>
      <c r="K1091" s="230"/>
      <c r="L1091" s="225"/>
    </row>
    <row r="1092" spans="1:21" ht="27" customHeight="1">
      <c r="A1092" s="41"/>
      <c r="B1092" s="230"/>
      <c r="C1092" s="230"/>
      <c r="D1092" s="230"/>
      <c r="E1092" s="230"/>
      <c r="F1092" s="230"/>
      <c r="G1092" s="230"/>
      <c r="H1092" s="230"/>
      <c r="I1092" s="230"/>
      <c r="J1092" s="230"/>
      <c r="K1092" s="230"/>
      <c r="L1092" s="225"/>
      <c r="M1092" s="41" t="s">
        <v>369</v>
      </c>
      <c r="N1092" s="42">
        <v>37</v>
      </c>
      <c r="O1092" s="2" t="s">
        <v>647</v>
      </c>
    </row>
    <row r="1093" spans="1:21" ht="15">
      <c r="B1093" s="165"/>
      <c r="C1093" s="165"/>
      <c r="D1093" s="165"/>
      <c r="E1093" s="165"/>
      <c r="F1093" s="165"/>
      <c r="G1093" s="165"/>
      <c r="H1093" s="165"/>
      <c r="I1093" s="165"/>
      <c r="J1093" s="165"/>
      <c r="K1093" s="165"/>
      <c r="U1093" s="7"/>
    </row>
    <row r="1094" spans="1:21" ht="36" customHeight="1">
      <c r="A1094" s="372" t="s">
        <v>890</v>
      </c>
      <c r="B1094" s="373"/>
      <c r="C1094" s="373"/>
      <c r="D1094" s="373"/>
      <c r="E1094" s="373"/>
      <c r="F1094" s="373"/>
      <c r="G1094" s="373"/>
      <c r="H1094" s="373"/>
      <c r="I1094" s="373"/>
      <c r="J1094" s="373"/>
      <c r="K1094" s="373"/>
      <c r="L1094" s="373"/>
      <c r="M1094" s="374"/>
      <c r="N1094" s="374"/>
      <c r="O1094" s="374"/>
      <c r="P1094" s="6"/>
      <c r="Q1094" s="6"/>
      <c r="R1094" s="6"/>
      <c r="S1094" s="7"/>
      <c r="T1094" s="7"/>
    </row>
    <row r="1095" spans="1:21" ht="34.5" customHeight="1">
      <c r="A1095" s="373"/>
      <c r="B1095" s="373"/>
      <c r="C1095" s="373"/>
      <c r="D1095" s="373"/>
      <c r="E1095" s="373"/>
      <c r="F1095" s="373"/>
      <c r="G1095" s="373"/>
      <c r="H1095" s="373"/>
      <c r="I1095" s="373"/>
      <c r="J1095" s="373"/>
      <c r="K1095" s="373"/>
      <c r="L1095" s="373"/>
      <c r="M1095" s="374"/>
      <c r="N1095" s="374"/>
      <c r="O1095" s="374"/>
      <c r="P1095" s="6"/>
      <c r="Q1095" s="6"/>
      <c r="R1095" s="6"/>
      <c r="S1095" s="7"/>
      <c r="T1095" s="7"/>
    </row>
    <row r="1096" spans="1:21" ht="14.25" customHeight="1">
      <c r="B1096" s="111"/>
      <c r="C1096" s="111"/>
      <c r="D1096" s="111"/>
      <c r="E1096" s="111"/>
      <c r="F1096" s="111"/>
      <c r="G1096" s="111"/>
      <c r="H1096" s="111"/>
      <c r="I1096" s="111"/>
      <c r="J1096" s="111"/>
      <c r="K1096" s="111"/>
      <c r="U1096" s="7"/>
    </row>
    <row r="1097" spans="1:21" ht="15">
      <c r="B1097" s="111"/>
      <c r="C1097" s="111"/>
      <c r="D1097" s="111"/>
      <c r="E1097" s="111"/>
      <c r="F1097" s="111"/>
      <c r="G1097" s="111"/>
      <c r="H1097" s="111"/>
      <c r="I1097" s="111"/>
      <c r="J1097" s="111"/>
      <c r="K1097" s="111"/>
    </row>
    <row r="1098" spans="1:21" ht="36" customHeight="1">
      <c r="A1098" s="372" t="s">
        <v>792</v>
      </c>
      <c r="B1098" s="225"/>
      <c r="C1098" s="225"/>
      <c r="D1098" s="225"/>
      <c r="E1098" s="225"/>
      <c r="F1098" s="225"/>
      <c r="G1098" s="225"/>
      <c r="H1098" s="225"/>
      <c r="I1098" s="225"/>
      <c r="J1098" s="225"/>
      <c r="K1098" s="225"/>
      <c r="L1098" s="225"/>
      <c r="M1098" s="225"/>
      <c r="N1098" s="225"/>
      <c r="O1098" s="225"/>
      <c r="P1098" s="6"/>
      <c r="Q1098" s="6"/>
      <c r="R1098" s="6"/>
      <c r="S1098" s="7"/>
      <c r="T1098" s="7"/>
    </row>
    <row r="1099" spans="1:21" ht="23.25" customHeight="1">
      <c r="A1099" s="225"/>
      <c r="B1099" s="225"/>
      <c r="C1099" s="225"/>
      <c r="D1099" s="225"/>
      <c r="E1099" s="225"/>
      <c r="F1099" s="225"/>
      <c r="G1099" s="225"/>
      <c r="H1099" s="225"/>
      <c r="I1099" s="225"/>
      <c r="J1099" s="225"/>
      <c r="K1099" s="225"/>
      <c r="L1099" s="225"/>
      <c r="M1099" s="225"/>
      <c r="N1099" s="225"/>
      <c r="O1099" s="225"/>
      <c r="P1099" s="6"/>
      <c r="Q1099" s="6"/>
      <c r="R1099" s="6"/>
      <c r="S1099" s="7"/>
      <c r="T1099" s="7"/>
    </row>
    <row r="1100" spans="1:21">
      <c r="A1100" s="377" t="s">
        <v>994</v>
      </c>
      <c r="B1100" s="230"/>
      <c r="C1100" s="230"/>
      <c r="D1100" s="230"/>
      <c r="E1100" s="230"/>
      <c r="F1100" s="230"/>
      <c r="G1100" s="230"/>
      <c r="H1100" s="230"/>
      <c r="I1100" s="230"/>
      <c r="J1100" s="230"/>
      <c r="K1100" s="230"/>
      <c r="L1100" s="230"/>
      <c r="M1100" s="225"/>
      <c r="N1100" s="225"/>
      <c r="O1100" s="225"/>
    </row>
    <row r="1101" spans="1:21">
      <c r="A1101" s="225"/>
      <c r="B1101" s="225"/>
      <c r="C1101" s="225"/>
      <c r="D1101" s="225"/>
      <c r="E1101" s="225"/>
      <c r="F1101" s="225"/>
      <c r="G1101" s="225"/>
      <c r="H1101" s="225"/>
      <c r="I1101" s="225"/>
      <c r="J1101" s="225"/>
      <c r="K1101" s="225"/>
      <c r="L1101" s="225"/>
      <c r="M1101" s="225"/>
      <c r="N1101" s="225"/>
      <c r="O1101" s="225"/>
    </row>
    <row r="1102" spans="1:21" ht="17.25" customHeight="1">
      <c r="A1102" s="225"/>
      <c r="B1102" s="225"/>
      <c r="C1102" s="225"/>
      <c r="D1102" s="225"/>
      <c r="E1102" s="225"/>
      <c r="F1102" s="225"/>
      <c r="G1102" s="225"/>
      <c r="H1102" s="225"/>
      <c r="I1102" s="225"/>
      <c r="J1102" s="225"/>
      <c r="K1102" s="225"/>
      <c r="L1102" s="225"/>
      <c r="M1102" s="225"/>
      <c r="N1102" s="225"/>
      <c r="O1102" s="225"/>
    </row>
    <row r="1103" spans="1:21" ht="18.75" customHeight="1">
      <c r="A1103" s="112"/>
      <c r="B1103" s="112"/>
      <c r="C1103" s="112"/>
      <c r="D1103" s="112"/>
      <c r="E1103" s="112"/>
      <c r="F1103" s="112"/>
      <c r="G1103" s="112"/>
      <c r="H1103" s="112"/>
      <c r="I1103" s="112"/>
      <c r="J1103" s="112"/>
      <c r="K1103" s="112"/>
      <c r="L1103" s="112"/>
    </row>
    <row r="1104" spans="1:21" ht="15" customHeight="1">
      <c r="A1104" s="375" t="s">
        <v>791</v>
      </c>
      <c r="B1104" s="230"/>
      <c r="C1104" s="230"/>
      <c r="D1104" s="230"/>
      <c r="E1104" s="230"/>
      <c r="F1104" s="230"/>
      <c r="G1104" s="230"/>
      <c r="H1104" s="230"/>
      <c r="I1104" s="230"/>
      <c r="J1104" s="230"/>
      <c r="K1104" s="230"/>
      <c r="L1104" s="230"/>
    </row>
    <row r="1105" spans="1:15" ht="15" customHeight="1">
      <c r="A1105" s="230"/>
      <c r="B1105" s="230"/>
      <c r="C1105" s="230"/>
      <c r="D1105" s="230"/>
      <c r="E1105" s="230"/>
      <c r="F1105" s="230"/>
      <c r="G1105" s="230"/>
      <c r="H1105" s="230"/>
      <c r="I1105" s="230"/>
      <c r="J1105" s="230"/>
      <c r="K1105" s="230"/>
      <c r="L1105" s="230"/>
    </row>
    <row r="1106" spans="1:15" ht="15" customHeight="1">
      <c r="A1106" s="230"/>
      <c r="B1106" s="230"/>
      <c r="C1106" s="230"/>
      <c r="D1106" s="230"/>
      <c r="E1106" s="230"/>
      <c r="F1106" s="230"/>
      <c r="G1106" s="230"/>
      <c r="H1106" s="230"/>
      <c r="I1106" s="230"/>
      <c r="J1106" s="230"/>
      <c r="K1106" s="230"/>
      <c r="L1106" s="230"/>
    </row>
    <row r="1107" spans="1:15" ht="15" customHeight="1">
      <c r="A1107" s="230"/>
      <c r="B1107" s="230"/>
      <c r="C1107" s="230"/>
      <c r="D1107" s="230"/>
      <c r="E1107" s="230"/>
      <c r="F1107" s="230"/>
      <c r="G1107" s="230"/>
      <c r="H1107" s="230"/>
      <c r="I1107" s="230"/>
      <c r="J1107" s="230"/>
      <c r="K1107" s="230"/>
      <c r="L1107" s="230"/>
    </row>
    <row r="1108" spans="1:15" ht="12.75" customHeight="1">
      <c r="A1108" s="230"/>
      <c r="B1108" s="230"/>
      <c r="C1108" s="230"/>
      <c r="D1108" s="230"/>
      <c r="E1108" s="230"/>
      <c r="F1108" s="230"/>
      <c r="G1108" s="230"/>
      <c r="H1108" s="230"/>
      <c r="I1108" s="230"/>
      <c r="J1108" s="230"/>
      <c r="K1108" s="230"/>
      <c r="L1108" s="230"/>
    </row>
    <row r="1109" spans="1:15" ht="24.75" customHeight="1">
      <c r="A1109" s="230"/>
      <c r="B1109" s="230"/>
      <c r="C1109" s="230"/>
      <c r="D1109" s="230"/>
      <c r="E1109" s="230"/>
      <c r="F1109" s="230"/>
      <c r="G1109" s="230"/>
      <c r="H1109" s="230"/>
      <c r="I1109" s="230"/>
      <c r="J1109" s="230"/>
      <c r="K1109" s="230"/>
      <c r="L1109" s="230"/>
    </row>
    <row r="1110" spans="1:15" ht="24.75" customHeight="1">
      <c r="A1110" s="230"/>
      <c r="B1110" s="230"/>
      <c r="C1110" s="230"/>
      <c r="D1110" s="230"/>
      <c r="E1110" s="230"/>
      <c r="F1110" s="230"/>
      <c r="G1110" s="230"/>
      <c r="H1110" s="230"/>
      <c r="I1110" s="230"/>
      <c r="J1110" s="230"/>
      <c r="K1110" s="230"/>
      <c r="L1110" s="230"/>
    </row>
    <row r="1111" spans="1:15" ht="24.75" customHeight="1">
      <c r="A1111" s="230"/>
      <c r="B1111" s="230"/>
      <c r="C1111" s="230"/>
      <c r="D1111" s="230"/>
      <c r="E1111" s="230"/>
      <c r="F1111" s="230"/>
      <c r="G1111" s="230"/>
      <c r="H1111" s="230"/>
      <c r="I1111" s="230"/>
      <c r="J1111" s="230"/>
      <c r="K1111" s="230"/>
      <c r="L1111" s="230"/>
    </row>
    <row r="1112" spans="1:15" ht="24.75" customHeight="1">
      <c r="A1112" s="230"/>
      <c r="B1112" s="230"/>
      <c r="C1112" s="230"/>
      <c r="D1112" s="230"/>
      <c r="E1112" s="230"/>
      <c r="F1112" s="230"/>
      <c r="G1112" s="230"/>
      <c r="H1112" s="230"/>
      <c r="I1112" s="230"/>
      <c r="J1112" s="230"/>
      <c r="K1112" s="230"/>
      <c r="L1112" s="230"/>
    </row>
    <row r="1113" spans="1:15" ht="24.75" customHeight="1">
      <c r="B1113" s="111"/>
      <c r="C1113" s="111"/>
      <c r="D1113" s="111"/>
      <c r="E1113" s="111"/>
      <c r="F1113" s="111"/>
      <c r="G1113" s="111"/>
      <c r="H1113" s="111"/>
      <c r="I1113" s="111"/>
      <c r="J1113" s="111"/>
      <c r="K1113" s="111"/>
    </row>
    <row r="1114" spans="1:15" ht="18.75">
      <c r="A1114" s="364" t="s">
        <v>1376</v>
      </c>
      <c r="B1114" s="365"/>
      <c r="C1114" s="365"/>
      <c r="D1114" s="365"/>
      <c r="E1114" s="365"/>
      <c r="F1114" s="365"/>
      <c r="G1114" s="365"/>
      <c r="H1114" s="365"/>
      <c r="I1114" s="365"/>
      <c r="J1114" s="365"/>
      <c r="K1114" s="366"/>
      <c r="N1114" s="367" t="s">
        <v>605</v>
      </c>
      <c r="O1114" s="367"/>
    </row>
    <row r="1115" spans="1:15" ht="15">
      <c r="B1115" s="111"/>
      <c r="C1115" s="111"/>
      <c r="D1115" s="111"/>
      <c r="E1115" s="111"/>
      <c r="F1115" s="111"/>
      <c r="G1115" s="111"/>
      <c r="H1115" s="111"/>
      <c r="I1115" s="111"/>
      <c r="J1115" s="111"/>
      <c r="K1115" s="111"/>
    </row>
    <row r="1116" spans="1:15" ht="27" customHeight="1">
      <c r="A1116" s="352" t="s">
        <v>1377</v>
      </c>
      <c r="B1116" s="353"/>
      <c r="C1116" s="353"/>
      <c r="D1116" s="353"/>
      <c r="E1116" s="353"/>
      <c r="F1116" s="353"/>
      <c r="G1116" s="353"/>
      <c r="H1116" s="353"/>
      <c r="I1116" s="353"/>
      <c r="J1116" s="353"/>
      <c r="K1116" s="354"/>
      <c r="N1116" s="170" t="s">
        <v>560</v>
      </c>
      <c r="O1116" s="170" t="s">
        <v>606</v>
      </c>
    </row>
    <row r="1117" spans="1:15" ht="29.25" customHeight="1">
      <c r="A1117" s="113" t="s">
        <v>1378</v>
      </c>
      <c r="B1117" s="346" t="s">
        <v>370</v>
      </c>
      <c r="C1117" s="225"/>
      <c r="D1117" s="225"/>
      <c r="E1117" s="225"/>
      <c r="F1117" s="225"/>
      <c r="G1117" s="225"/>
      <c r="H1117" s="225"/>
      <c r="I1117" s="225"/>
      <c r="J1117" s="225"/>
      <c r="K1117" s="225"/>
      <c r="M1117" s="113" t="s">
        <v>1378</v>
      </c>
      <c r="N1117" s="42">
        <v>5</v>
      </c>
      <c r="O1117" s="42"/>
    </row>
    <row r="1118" spans="1:15" ht="14.25">
      <c r="A1118" s="113" t="s">
        <v>1379</v>
      </c>
      <c r="B1118" s="371" t="s">
        <v>1386</v>
      </c>
      <c r="C1118" s="225"/>
      <c r="D1118" s="225"/>
      <c r="E1118" s="225"/>
      <c r="F1118" s="225"/>
      <c r="G1118" s="225"/>
      <c r="H1118" s="225"/>
      <c r="I1118" s="225"/>
      <c r="J1118" s="225"/>
      <c r="K1118" s="225"/>
      <c r="M1118" s="113" t="s">
        <v>1379</v>
      </c>
      <c r="N1118" s="42">
        <v>5</v>
      </c>
      <c r="O1118" s="42"/>
    </row>
    <row r="1119" spans="1:15" ht="12.75" customHeight="1">
      <c r="A1119" s="113" t="s">
        <v>1380</v>
      </c>
      <c r="B1119" s="371" t="s">
        <v>1387</v>
      </c>
      <c r="C1119" s="225"/>
      <c r="D1119" s="225"/>
      <c r="E1119" s="225"/>
      <c r="F1119" s="225"/>
      <c r="G1119" s="225"/>
      <c r="H1119" s="225"/>
      <c r="I1119" s="225"/>
      <c r="J1119" s="225"/>
      <c r="K1119" s="225"/>
      <c r="M1119" s="113" t="s">
        <v>1380</v>
      </c>
      <c r="N1119" s="42">
        <v>4</v>
      </c>
      <c r="O1119" s="42"/>
    </row>
    <row r="1120" spans="1:15" ht="12.75" customHeight="1">
      <c r="A1120" s="113" t="s">
        <v>1381</v>
      </c>
      <c r="B1120" s="371" t="s">
        <v>1388</v>
      </c>
      <c r="C1120" s="225"/>
      <c r="D1120" s="225"/>
      <c r="E1120" s="225"/>
      <c r="F1120" s="225"/>
      <c r="G1120" s="225"/>
      <c r="H1120" s="225"/>
      <c r="I1120" s="225"/>
      <c r="J1120" s="225"/>
      <c r="K1120" s="225"/>
      <c r="M1120" s="113" t="s">
        <v>1381</v>
      </c>
      <c r="N1120" s="42">
        <v>5</v>
      </c>
      <c r="O1120" s="42"/>
    </row>
    <row r="1121" spans="1:17" ht="30" customHeight="1">
      <c r="A1121" s="113" t="s">
        <v>1382</v>
      </c>
      <c r="B1121" s="371" t="s">
        <v>1389</v>
      </c>
      <c r="C1121" s="225"/>
      <c r="D1121" s="225"/>
      <c r="E1121" s="225"/>
      <c r="F1121" s="225"/>
      <c r="G1121" s="225"/>
      <c r="H1121" s="225"/>
      <c r="I1121" s="225"/>
      <c r="J1121" s="225"/>
      <c r="K1121" s="225"/>
      <c r="M1121" s="113" t="s">
        <v>1382</v>
      </c>
      <c r="N1121" s="42">
        <v>4</v>
      </c>
      <c r="O1121" s="42"/>
    </row>
    <row r="1122" spans="1:17" ht="14.25">
      <c r="A1122" s="113" t="s">
        <v>1383</v>
      </c>
      <c r="B1122" s="371" t="s">
        <v>602</v>
      </c>
      <c r="C1122" s="225"/>
      <c r="D1122" s="225"/>
      <c r="E1122" s="225"/>
      <c r="F1122" s="225"/>
      <c r="G1122" s="225"/>
      <c r="H1122" s="225"/>
      <c r="I1122" s="225"/>
      <c r="J1122" s="225"/>
      <c r="K1122" s="225"/>
      <c r="M1122" s="113" t="s">
        <v>1383</v>
      </c>
      <c r="N1122" s="42">
        <v>3</v>
      </c>
      <c r="O1122" s="42"/>
    </row>
    <row r="1123" spans="1:17" ht="12.75" customHeight="1">
      <c r="A1123" s="113" t="s">
        <v>1384</v>
      </c>
      <c r="B1123" s="371" t="s">
        <v>603</v>
      </c>
      <c r="C1123" s="225"/>
      <c r="D1123" s="225"/>
      <c r="E1123" s="225"/>
      <c r="F1123" s="225"/>
      <c r="G1123" s="225"/>
      <c r="H1123" s="225"/>
      <c r="I1123" s="225"/>
      <c r="J1123" s="225"/>
      <c r="K1123" s="225"/>
      <c r="M1123" s="113" t="s">
        <v>1384</v>
      </c>
      <c r="N1123" s="42">
        <v>5</v>
      </c>
      <c r="O1123" s="42"/>
    </row>
    <row r="1124" spans="1:17" ht="12.75" customHeight="1">
      <c r="A1124" s="113" t="s">
        <v>1385</v>
      </c>
      <c r="B1124" s="371" t="s">
        <v>604</v>
      </c>
      <c r="C1124" s="225"/>
      <c r="D1124" s="225"/>
      <c r="E1124" s="225"/>
      <c r="F1124" s="225"/>
      <c r="G1124" s="225"/>
      <c r="H1124" s="225"/>
      <c r="I1124" s="225"/>
      <c r="J1124" s="225"/>
      <c r="K1124" s="225"/>
      <c r="M1124" s="113" t="s">
        <v>1385</v>
      </c>
      <c r="N1124" s="42">
        <v>5</v>
      </c>
      <c r="O1124" s="42"/>
    </row>
    <row r="1125" spans="1:17">
      <c r="A1125"/>
      <c r="B1125"/>
      <c r="C1125"/>
      <c r="D1125"/>
      <c r="E1125"/>
      <c r="F1125"/>
      <c r="G1125"/>
      <c r="H1125"/>
      <c r="I1125"/>
      <c r="J1125"/>
      <c r="K1125"/>
    </row>
    <row r="1126" spans="1:17" ht="28.5" customHeight="1">
      <c r="A1126" s="352" t="s">
        <v>607</v>
      </c>
      <c r="B1126" s="353"/>
      <c r="C1126" s="353"/>
      <c r="D1126" s="353"/>
      <c r="E1126" s="353"/>
      <c r="F1126" s="353"/>
      <c r="G1126" s="353"/>
      <c r="H1126" s="353"/>
      <c r="I1126" s="353"/>
      <c r="J1126" s="353"/>
      <c r="K1126" s="354"/>
      <c r="N1126" s="170" t="s">
        <v>560</v>
      </c>
      <c r="O1126" s="170" t="s">
        <v>606</v>
      </c>
      <c r="Q1126"/>
    </row>
    <row r="1127" spans="1:17" ht="14.25">
      <c r="A1127" s="113" t="s">
        <v>608</v>
      </c>
      <c r="B1127" s="346" t="s">
        <v>621</v>
      </c>
      <c r="C1127" s="225"/>
      <c r="D1127" s="225"/>
      <c r="E1127" s="225"/>
      <c r="F1127" s="225"/>
      <c r="G1127" s="225"/>
      <c r="H1127" s="225"/>
      <c r="I1127" s="225"/>
      <c r="J1127" s="225"/>
      <c r="K1127" s="225"/>
      <c r="M1127" s="113" t="s">
        <v>608</v>
      </c>
      <c r="N1127" s="42">
        <v>4</v>
      </c>
      <c r="O1127" s="42"/>
      <c r="Q1127"/>
    </row>
    <row r="1128" spans="1:17" ht="14.25">
      <c r="A1128" s="113" t="s">
        <v>609</v>
      </c>
      <c r="B1128" s="346" t="s">
        <v>622</v>
      </c>
      <c r="C1128" s="225"/>
      <c r="D1128" s="225"/>
      <c r="E1128" s="225"/>
      <c r="F1128" s="225"/>
      <c r="G1128" s="225"/>
      <c r="H1128" s="225"/>
      <c r="I1128" s="225"/>
      <c r="J1128" s="225"/>
      <c r="K1128" s="225"/>
      <c r="M1128" s="113" t="s">
        <v>609</v>
      </c>
      <c r="N1128" s="42">
        <v>4</v>
      </c>
      <c r="O1128" s="42"/>
      <c r="Q1128"/>
    </row>
    <row r="1129" spans="1:17" ht="14.25">
      <c r="A1129" s="113" t="s">
        <v>610</v>
      </c>
      <c r="B1129" s="346" t="s">
        <v>623</v>
      </c>
      <c r="C1129" s="225"/>
      <c r="D1129" s="225"/>
      <c r="E1129" s="225"/>
      <c r="F1129" s="225"/>
      <c r="G1129" s="225"/>
      <c r="H1129" s="225"/>
      <c r="I1129" s="225"/>
      <c r="J1129" s="225"/>
      <c r="K1129" s="225"/>
      <c r="M1129" s="113" t="s">
        <v>610</v>
      </c>
      <c r="N1129" s="42">
        <v>4</v>
      </c>
      <c r="O1129" s="42"/>
      <c r="Q1129"/>
    </row>
    <row r="1130" spans="1:17" ht="14.25">
      <c r="A1130" s="113" t="s">
        <v>611</v>
      </c>
      <c r="B1130" s="346" t="s">
        <v>624</v>
      </c>
      <c r="C1130" s="225"/>
      <c r="D1130" s="225"/>
      <c r="E1130" s="225"/>
      <c r="F1130" s="225"/>
      <c r="G1130" s="225"/>
      <c r="H1130" s="225"/>
      <c r="I1130" s="225"/>
      <c r="J1130" s="225"/>
      <c r="K1130" s="225"/>
      <c r="M1130" s="113" t="s">
        <v>611</v>
      </c>
      <c r="N1130" s="42">
        <v>5</v>
      </c>
      <c r="O1130" s="42"/>
      <c r="Q1130"/>
    </row>
    <row r="1131" spans="1:17" ht="14.25">
      <c r="A1131" s="113" t="s">
        <v>612</v>
      </c>
      <c r="B1131" s="346" t="s">
        <v>625</v>
      </c>
      <c r="C1131" s="225"/>
      <c r="D1131" s="225"/>
      <c r="E1131" s="225"/>
      <c r="F1131" s="225"/>
      <c r="G1131" s="225"/>
      <c r="H1131" s="225"/>
      <c r="I1131" s="225"/>
      <c r="J1131" s="225"/>
      <c r="K1131" s="225"/>
      <c r="M1131" s="113" t="s">
        <v>612</v>
      </c>
      <c r="N1131" s="42">
        <v>5</v>
      </c>
      <c r="O1131" s="42"/>
      <c r="Q1131"/>
    </row>
    <row r="1132" spans="1:17" ht="14.25">
      <c r="A1132" s="113" t="s">
        <v>613</v>
      </c>
      <c r="B1132" s="346" t="s">
        <v>626</v>
      </c>
      <c r="C1132" s="225"/>
      <c r="D1132" s="225"/>
      <c r="E1132" s="225"/>
      <c r="F1132" s="225"/>
      <c r="G1132" s="225"/>
      <c r="H1132" s="225"/>
      <c r="I1132" s="225"/>
      <c r="J1132" s="225"/>
      <c r="K1132" s="225"/>
      <c r="M1132" s="113" t="s">
        <v>613</v>
      </c>
      <c r="N1132" s="42">
        <v>5</v>
      </c>
      <c r="O1132" s="42"/>
      <c r="Q1132"/>
    </row>
    <row r="1133" spans="1:17" ht="14.25" customHeight="1">
      <c r="A1133" s="113" t="s">
        <v>614</v>
      </c>
      <c r="B1133" s="346" t="s">
        <v>627</v>
      </c>
      <c r="C1133" s="225"/>
      <c r="D1133" s="225"/>
      <c r="E1133" s="225"/>
      <c r="F1133" s="225"/>
      <c r="G1133" s="225"/>
      <c r="H1133" s="225"/>
      <c r="I1133" s="225"/>
      <c r="J1133" s="225"/>
      <c r="K1133" s="225"/>
      <c r="M1133" s="113" t="s">
        <v>614</v>
      </c>
      <c r="N1133" s="42">
        <v>4</v>
      </c>
      <c r="O1133" s="42"/>
      <c r="Q1133"/>
    </row>
    <row r="1134" spans="1:17" ht="14.25" customHeight="1">
      <c r="A1134" s="113" t="s">
        <v>615</v>
      </c>
      <c r="B1134" s="346" t="s">
        <v>648</v>
      </c>
      <c r="C1134" s="225"/>
      <c r="D1134" s="225"/>
      <c r="E1134" s="225"/>
      <c r="F1134" s="225"/>
      <c r="G1134" s="225"/>
      <c r="H1134" s="225"/>
      <c r="I1134" s="225"/>
      <c r="J1134" s="225"/>
      <c r="K1134" s="225"/>
      <c r="M1134" s="113" t="s">
        <v>615</v>
      </c>
      <c r="N1134" s="42">
        <v>5</v>
      </c>
      <c r="O1134" s="42"/>
      <c r="Q1134"/>
    </row>
    <row r="1135" spans="1:17" ht="14.25" customHeight="1">
      <c r="A1135" s="113" t="s">
        <v>616</v>
      </c>
      <c r="B1135" s="346" t="s">
        <v>649</v>
      </c>
      <c r="C1135" s="225"/>
      <c r="D1135" s="225"/>
      <c r="E1135" s="225"/>
      <c r="F1135" s="225"/>
      <c r="G1135" s="225"/>
      <c r="H1135" s="225"/>
      <c r="I1135" s="225"/>
      <c r="J1135" s="225"/>
      <c r="K1135" s="225"/>
      <c r="M1135" s="113" t="s">
        <v>616</v>
      </c>
      <c r="N1135" s="42">
        <v>3</v>
      </c>
      <c r="O1135" s="42"/>
      <c r="Q1135"/>
    </row>
    <row r="1136" spans="1:17" ht="14.25" customHeight="1">
      <c r="A1136" s="113" t="s">
        <v>617</v>
      </c>
      <c r="B1136" s="346" t="s">
        <v>650</v>
      </c>
      <c r="C1136" s="225"/>
      <c r="D1136" s="225"/>
      <c r="E1136" s="225"/>
      <c r="F1136" s="225"/>
      <c r="G1136" s="225"/>
      <c r="H1136" s="225"/>
      <c r="I1136" s="225"/>
      <c r="J1136" s="225"/>
      <c r="K1136" s="225"/>
      <c r="M1136" s="113" t="s">
        <v>617</v>
      </c>
      <c r="N1136" s="42">
        <v>4</v>
      </c>
      <c r="O1136" s="42"/>
      <c r="Q1136"/>
    </row>
    <row r="1137" spans="1:18" ht="14.25" customHeight="1">
      <c r="A1137" s="113" t="s">
        <v>618</v>
      </c>
      <c r="B1137" s="346" t="s">
        <v>995</v>
      </c>
      <c r="C1137" s="225"/>
      <c r="D1137" s="225"/>
      <c r="E1137" s="225"/>
      <c r="F1137" s="225"/>
      <c r="G1137" s="225"/>
      <c r="H1137" s="225"/>
      <c r="I1137" s="225"/>
      <c r="J1137" s="225"/>
      <c r="K1137" s="225"/>
      <c r="M1137" s="113" t="s">
        <v>618</v>
      </c>
      <c r="N1137" s="42">
        <v>3</v>
      </c>
      <c r="O1137" s="42"/>
      <c r="Q1137"/>
    </row>
    <row r="1138" spans="1:18" ht="14.25" customHeight="1">
      <c r="A1138" s="113" t="s">
        <v>619</v>
      </c>
      <c r="B1138" s="346" t="s">
        <v>55</v>
      </c>
      <c r="C1138" s="225"/>
      <c r="D1138" s="225"/>
      <c r="E1138" s="225"/>
      <c r="F1138" s="225"/>
      <c r="G1138" s="225"/>
      <c r="H1138" s="225"/>
      <c r="I1138" s="225"/>
      <c r="J1138" s="225"/>
      <c r="K1138" s="225"/>
      <c r="M1138" s="113" t="s">
        <v>619</v>
      </c>
      <c r="N1138" s="42">
        <v>3</v>
      </c>
      <c r="O1138" s="42"/>
      <c r="Q1138"/>
    </row>
    <row r="1139" spans="1:18" ht="14.25">
      <c r="A1139" s="113" t="s">
        <v>620</v>
      </c>
      <c r="B1139" s="346" t="s">
        <v>56</v>
      </c>
      <c r="C1139" s="225"/>
      <c r="D1139" s="225"/>
      <c r="E1139" s="225"/>
      <c r="F1139" s="225"/>
      <c r="G1139" s="225"/>
      <c r="H1139" s="225"/>
      <c r="I1139" s="225"/>
      <c r="J1139" s="225"/>
      <c r="K1139" s="225"/>
      <c r="M1139" s="113" t="s">
        <v>620</v>
      </c>
      <c r="N1139" s="42">
        <v>4</v>
      </c>
      <c r="O1139" s="42"/>
      <c r="Q1139"/>
    </row>
    <row r="1140" spans="1:18">
      <c r="A1140"/>
      <c r="B1140"/>
      <c r="C1140"/>
      <c r="D1140"/>
      <c r="E1140"/>
      <c r="F1140"/>
      <c r="G1140"/>
      <c r="H1140"/>
      <c r="I1140"/>
      <c r="J1140"/>
      <c r="K1140"/>
    </row>
    <row r="1141" spans="1:18" ht="30" customHeight="1">
      <c r="A1141" s="352" t="s">
        <v>57</v>
      </c>
      <c r="B1141" s="353"/>
      <c r="C1141" s="353"/>
      <c r="D1141" s="353"/>
      <c r="E1141" s="353"/>
      <c r="F1141" s="353"/>
      <c r="G1141" s="353"/>
      <c r="H1141" s="353"/>
      <c r="I1141" s="353"/>
      <c r="J1141" s="353"/>
      <c r="K1141" s="354"/>
      <c r="N1141" s="170" t="s">
        <v>560</v>
      </c>
      <c r="O1141" s="170" t="s">
        <v>606</v>
      </c>
      <c r="Q1141"/>
    </row>
    <row r="1142" spans="1:18" ht="14.25" customHeight="1">
      <c r="A1142" s="113" t="s">
        <v>58</v>
      </c>
      <c r="B1142" s="346" t="s">
        <v>90</v>
      </c>
      <c r="C1142" s="225"/>
      <c r="D1142" s="225"/>
      <c r="E1142" s="225"/>
      <c r="F1142" s="225"/>
      <c r="G1142" s="225"/>
      <c r="H1142" s="225"/>
      <c r="I1142" s="225"/>
      <c r="J1142" s="225"/>
      <c r="K1142" s="225"/>
      <c r="M1142" s="113" t="s">
        <v>58</v>
      </c>
      <c r="N1142" s="42">
        <v>5</v>
      </c>
      <c r="O1142" s="42"/>
      <c r="Q1142"/>
    </row>
    <row r="1143" spans="1:18" ht="14.25" customHeight="1">
      <c r="A1143" s="113" t="s">
        <v>59</v>
      </c>
      <c r="B1143" s="346" t="s">
        <v>91</v>
      </c>
      <c r="C1143" s="225"/>
      <c r="D1143" s="225"/>
      <c r="E1143" s="225"/>
      <c r="F1143" s="225"/>
      <c r="G1143" s="225"/>
      <c r="H1143" s="225"/>
      <c r="I1143" s="225"/>
      <c r="J1143" s="225"/>
      <c r="K1143" s="225"/>
      <c r="M1143" s="113" t="s">
        <v>59</v>
      </c>
      <c r="N1143" s="42">
        <v>5</v>
      </c>
      <c r="O1143" s="42"/>
      <c r="Q1143"/>
    </row>
    <row r="1144" spans="1:18" ht="14.25" customHeight="1">
      <c r="A1144" s="1"/>
      <c r="B1144" s="111"/>
      <c r="C1144" s="111"/>
      <c r="D1144" s="111"/>
      <c r="E1144" s="111"/>
      <c r="F1144" s="111"/>
      <c r="G1144" s="111"/>
      <c r="H1144" s="111"/>
      <c r="I1144" s="111"/>
      <c r="J1144" s="111"/>
      <c r="K1144" s="111"/>
      <c r="Q1144"/>
    </row>
    <row r="1145" spans="1:18" ht="20.25" customHeight="1">
      <c r="A1145" s="364" t="s">
        <v>92</v>
      </c>
      <c r="B1145" s="365"/>
      <c r="C1145" s="365"/>
      <c r="D1145" s="365"/>
      <c r="E1145" s="365"/>
      <c r="F1145" s="365"/>
      <c r="G1145" s="365"/>
      <c r="H1145" s="365"/>
      <c r="I1145" s="365"/>
      <c r="J1145" s="365"/>
      <c r="K1145" s="366"/>
      <c r="N1145" s="367" t="s">
        <v>605</v>
      </c>
      <c r="O1145" s="367"/>
    </row>
    <row r="1146" spans="1:18" ht="14.25" customHeight="1">
      <c r="B1146" s="111"/>
      <c r="C1146" s="111"/>
      <c r="D1146" s="111"/>
      <c r="E1146" s="111"/>
      <c r="F1146" s="111"/>
      <c r="G1146" s="111"/>
      <c r="H1146" s="111"/>
      <c r="I1146" s="111"/>
      <c r="J1146" s="111"/>
      <c r="K1146" s="111"/>
    </row>
    <row r="1147" spans="1:18" ht="26.25" customHeight="1">
      <c r="A1147" s="352" t="s">
        <v>93</v>
      </c>
      <c r="B1147" s="353"/>
      <c r="C1147" s="353"/>
      <c r="D1147" s="353"/>
      <c r="E1147" s="353"/>
      <c r="F1147" s="353"/>
      <c r="G1147" s="353"/>
      <c r="H1147" s="353"/>
      <c r="I1147" s="353"/>
      <c r="J1147" s="353"/>
      <c r="K1147" s="354"/>
      <c r="N1147" s="170" t="s">
        <v>560</v>
      </c>
      <c r="O1147" s="170" t="s">
        <v>606</v>
      </c>
      <c r="R1147"/>
    </row>
    <row r="1148" spans="1:18" ht="14.25" customHeight="1">
      <c r="A1148" s="113" t="s">
        <v>94</v>
      </c>
      <c r="B1148" s="346" t="s">
        <v>925</v>
      </c>
      <c r="C1148" s="225"/>
      <c r="D1148" s="225"/>
      <c r="E1148" s="225"/>
      <c r="F1148" s="225"/>
      <c r="G1148" s="225"/>
      <c r="H1148" s="225"/>
      <c r="I1148" s="225"/>
      <c r="J1148" s="225"/>
      <c r="K1148" s="225"/>
      <c r="M1148" s="113" t="s">
        <v>94</v>
      </c>
      <c r="N1148" s="42">
        <v>5</v>
      </c>
      <c r="O1148" s="42"/>
      <c r="R1148"/>
    </row>
    <row r="1149" spans="1:18" ht="14.25" customHeight="1">
      <c r="A1149" s="113" t="s">
        <v>95</v>
      </c>
      <c r="B1149" s="346" t="s">
        <v>373</v>
      </c>
      <c r="C1149" s="225"/>
      <c r="D1149" s="225"/>
      <c r="E1149" s="225"/>
      <c r="F1149" s="225"/>
      <c r="G1149" s="225"/>
      <c r="H1149" s="225"/>
      <c r="I1149" s="225"/>
      <c r="J1149" s="225"/>
      <c r="K1149" s="225"/>
      <c r="M1149" s="113" t="s">
        <v>95</v>
      </c>
      <c r="N1149" s="42">
        <v>5</v>
      </c>
      <c r="O1149" s="42"/>
      <c r="R1149"/>
    </row>
    <row r="1150" spans="1:18" ht="14.25" customHeight="1">
      <c r="A1150" s="113" t="s">
        <v>96</v>
      </c>
      <c r="B1150" s="346" t="s">
        <v>926</v>
      </c>
      <c r="C1150" s="225"/>
      <c r="D1150" s="225"/>
      <c r="E1150" s="225"/>
      <c r="F1150" s="225"/>
      <c r="G1150" s="225"/>
      <c r="H1150" s="225"/>
      <c r="I1150" s="225"/>
      <c r="J1150" s="225"/>
      <c r="K1150" s="225"/>
      <c r="M1150" s="113" t="s">
        <v>96</v>
      </c>
      <c r="N1150" s="42">
        <v>4</v>
      </c>
      <c r="O1150" s="42"/>
      <c r="R1150"/>
    </row>
    <row r="1151" spans="1:18" ht="14.25" customHeight="1">
      <c r="A1151" s="113" t="s">
        <v>97</v>
      </c>
      <c r="B1151" s="346" t="s">
        <v>927</v>
      </c>
      <c r="C1151" s="225"/>
      <c r="D1151" s="225"/>
      <c r="E1151" s="225"/>
      <c r="F1151" s="225"/>
      <c r="G1151" s="225"/>
      <c r="H1151" s="225"/>
      <c r="I1151" s="225"/>
      <c r="J1151" s="225"/>
      <c r="K1151" s="225"/>
      <c r="M1151" s="113" t="s">
        <v>97</v>
      </c>
      <c r="N1151" s="42">
        <v>5</v>
      </c>
      <c r="O1151" s="42"/>
      <c r="R1151"/>
    </row>
    <row r="1152" spans="1:18" ht="14.25" customHeight="1">
      <c r="A1152" s="113" t="s">
        <v>374</v>
      </c>
      <c r="B1152" s="346" t="s">
        <v>371</v>
      </c>
      <c r="C1152" s="225"/>
      <c r="D1152" s="225"/>
      <c r="E1152" s="225"/>
      <c r="F1152" s="225"/>
      <c r="G1152" s="225"/>
      <c r="H1152" s="225"/>
      <c r="I1152" s="225"/>
      <c r="J1152" s="225"/>
      <c r="K1152" s="225"/>
      <c r="M1152" s="113" t="s">
        <v>374</v>
      </c>
      <c r="N1152" s="42">
        <v>4</v>
      </c>
      <c r="O1152" s="42"/>
      <c r="R1152"/>
    </row>
    <row r="1153" spans="1:19" ht="14.25" customHeight="1">
      <c r="A1153"/>
      <c r="B1153"/>
      <c r="C1153"/>
      <c r="D1153"/>
      <c r="E1153"/>
      <c r="F1153"/>
      <c r="G1153"/>
      <c r="H1153"/>
      <c r="I1153"/>
      <c r="J1153"/>
      <c r="K1153"/>
    </row>
    <row r="1154" spans="1:19" ht="25.5">
      <c r="A1154" s="352" t="s">
        <v>1044</v>
      </c>
      <c r="B1154" s="353"/>
      <c r="C1154" s="353"/>
      <c r="D1154" s="353"/>
      <c r="E1154" s="353"/>
      <c r="F1154" s="353"/>
      <c r="G1154" s="353"/>
      <c r="H1154" s="353"/>
      <c r="I1154" s="353"/>
      <c r="J1154" s="353"/>
      <c r="K1154" s="354"/>
      <c r="N1154" s="170" t="s">
        <v>560</v>
      </c>
      <c r="O1154" s="170" t="s">
        <v>606</v>
      </c>
      <c r="R1154"/>
    </row>
    <row r="1155" spans="1:19" ht="14.25">
      <c r="A1155" s="113" t="s">
        <v>375</v>
      </c>
      <c r="B1155" s="346" t="s">
        <v>1328</v>
      </c>
      <c r="C1155" s="225"/>
      <c r="D1155" s="225"/>
      <c r="E1155" s="225"/>
      <c r="F1155" s="225"/>
      <c r="G1155" s="225"/>
      <c r="H1155" s="225"/>
      <c r="I1155" s="225"/>
      <c r="J1155" s="225"/>
      <c r="K1155" s="225"/>
      <c r="M1155" s="113" t="s">
        <v>375</v>
      </c>
      <c r="N1155" s="42">
        <v>4</v>
      </c>
      <c r="O1155" s="42"/>
      <c r="Q1155"/>
      <c r="R1155"/>
      <c r="S1155"/>
    </row>
    <row r="1156" spans="1:19" ht="14.25" customHeight="1">
      <c r="A1156" s="113" t="s">
        <v>376</v>
      </c>
      <c r="B1156" s="346" t="s">
        <v>1329</v>
      </c>
      <c r="C1156" s="225"/>
      <c r="D1156" s="225"/>
      <c r="E1156" s="225"/>
      <c r="F1156" s="225"/>
      <c r="G1156" s="225"/>
      <c r="H1156" s="225"/>
      <c r="I1156" s="225"/>
      <c r="J1156" s="225"/>
      <c r="K1156" s="225"/>
      <c r="M1156" s="113" t="s">
        <v>376</v>
      </c>
      <c r="N1156" s="42">
        <v>4</v>
      </c>
      <c r="O1156" s="42"/>
      <c r="Q1156"/>
      <c r="R1156"/>
      <c r="S1156"/>
    </row>
    <row r="1157" spans="1:19" ht="14.25" customHeight="1">
      <c r="A1157"/>
      <c r="B1157"/>
      <c r="C1157"/>
      <c r="D1157"/>
      <c r="E1157"/>
      <c r="F1157"/>
      <c r="G1157"/>
      <c r="H1157"/>
      <c r="I1157"/>
      <c r="J1157"/>
      <c r="K1157"/>
      <c r="Q1157"/>
      <c r="R1157"/>
      <c r="S1157"/>
    </row>
    <row r="1158" spans="1:19" ht="25.5">
      <c r="A1158" s="352" t="s">
        <v>1326</v>
      </c>
      <c r="B1158" s="353"/>
      <c r="C1158" s="353"/>
      <c r="D1158" s="353"/>
      <c r="E1158" s="353"/>
      <c r="F1158" s="353"/>
      <c r="G1158" s="353"/>
      <c r="H1158" s="353"/>
      <c r="I1158" s="353"/>
      <c r="J1158" s="353"/>
      <c r="K1158" s="354"/>
      <c r="N1158" s="170" t="s">
        <v>560</v>
      </c>
      <c r="O1158" s="170" t="s">
        <v>606</v>
      </c>
      <c r="Q1158"/>
      <c r="R1158"/>
      <c r="S1158"/>
    </row>
    <row r="1159" spans="1:19" ht="14.25">
      <c r="A1159" s="113" t="s">
        <v>377</v>
      </c>
      <c r="B1159" s="346" t="s">
        <v>1330</v>
      </c>
      <c r="C1159" s="225"/>
      <c r="D1159" s="225"/>
      <c r="E1159" s="225"/>
      <c r="F1159" s="225"/>
      <c r="G1159" s="225"/>
      <c r="H1159" s="225"/>
      <c r="I1159" s="225"/>
      <c r="J1159" s="225"/>
      <c r="K1159" s="225"/>
      <c r="M1159" s="113" t="s">
        <v>377</v>
      </c>
      <c r="N1159" s="42">
        <v>4</v>
      </c>
      <c r="O1159" s="42"/>
      <c r="Q1159"/>
      <c r="R1159"/>
      <c r="S1159"/>
    </row>
    <row r="1160" spans="1:19" ht="14.25">
      <c r="A1160" s="113" t="s">
        <v>378</v>
      </c>
      <c r="B1160" s="346" t="s">
        <v>1331</v>
      </c>
      <c r="C1160" s="225"/>
      <c r="D1160" s="225"/>
      <c r="E1160" s="225"/>
      <c r="F1160" s="225"/>
      <c r="G1160" s="225"/>
      <c r="H1160" s="225"/>
      <c r="I1160" s="225"/>
      <c r="J1160" s="225"/>
      <c r="K1160" s="225"/>
      <c r="M1160" s="113" t="s">
        <v>378</v>
      </c>
      <c r="N1160" s="42">
        <v>4</v>
      </c>
      <c r="O1160" s="42"/>
      <c r="Q1160"/>
      <c r="R1160"/>
      <c r="S1160"/>
    </row>
    <row r="1161" spans="1:19">
      <c r="A1161"/>
      <c r="B1161"/>
      <c r="C1161"/>
      <c r="D1161"/>
      <c r="E1161"/>
      <c r="F1161"/>
      <c r="G1161"/>
      <c r="H1161"/>
      <c r="I1161"/>
      <c r="J1161"/>
      <c r="K1161"/>
      <c r="Q1161"/>
      <c r="R1161"/>
      <c r="S1161"/>
    </row>
    <row r="1162" spans="1:19" ht="25.5">
      <c r="A1162" s="352" t="s">
        <v>1327</v>
      </c>
      <c r="B1162" s="353"/>
      <c r="C1162" s="353"/>
      <c r="D1162" s="353"/>
      <c r="E1162" s="353"/>
      <c r="F1162" s="353"/>
      <c r="G1162" s="353"/>
      <c r="H1162" s="353"/>
      <c r="I1162" s="353"/>
      <c r="J1162" s="353"/>
      <c r="K1162" s="354"/>
      <c r="N1162" s="170" t="s">
        <v>560</v>
      </c>
      <c r="O1162" s="170" t="s">
        <v>606</v>
      </c>
      <c r="Q1162"/>
      <c r="R1162"/>
      <c r="S1162"/>
    </row>
    <row r="1163" spans="1:19" ht="14.25" customHeight="1">
      <c r="A1163" s="113" t="s">
        <v>1043</v>
      </c>
      <c r="B1163" s="346" t="s">
        <v>1332</v>
      </c>
      <c r="C1163" s="225"/>
      <c r="D1163" s="225"/>
      <c r="E1163" s="225"/>
      <c r="F1163" s="225"/>
      <c r="G1163" s="225"/>
      <c r="H1163" s="225"/>
      <c r="I1163" s="225"/>
      <c r="J1163" s="225"/>
      <c r="K1163" s="225"/>
      <c r="M1163" s="113" t="s">
        <v>1043</v>
      </c>
      <c r="N1163" s="42">
        <v>5</v>
      </c>
      <c r="O1163" s="42"/>
      <c r="Q1163"/>
      <c r="R1163"/>
      <c r="S1163"/>
    </row>
    <row r="1164" spans="1:19" ht="14.25" customHeight="1">
      <c r="A1164" s="113" t="s">
        <v>1336</v>
      </c>
      <c r="B1164" s="346" t="s">
        <v>1333</v>
      </c>
      <c r="C1164" s="225"/>
      <c r="D1164" s="225"/>
      <c r="E1164" s="225"/>
      <c r="F1164" s="225"/>
      <c r="G1164" s="225"/>
      <c r="H1164" s="225"/>
      <c r="I1164" s="225"/>
      <c r="J1164" s="225"/>
      <c r="K1164" s="225"/>
      <c r="M1164" s="113" t="s">
        <v>1336</v>
      </c>
      <c r="N1164" s="42">
        <v>5</v>
      </c>
      <c r="O1164" s="42"/>
      <c r="Q1164"/>
      <c r="R1164"/>
      <c r="S1164"/>
    </row>
    <row r="1165" spans="1:19" ht="14.25" customHeight="1">
      <c r="A1165" s="1"/>
      <c r="B1165" s="111"/>
      <c r="C1165" s="111"/>
      <c r="D1165" s="111"/>
      <c r="E1165" s="111"/>
      <c r="F1165" s="111"/>
      <c r="G1165" s="111"/>
      <c r="H1165" s="111"/>
      <c r="I1165" s="111"/>
      <c r="J1165" s="111"/>
      <c r="K1165" s="111"/>
      <c r="Q1165"/>
    </row>
    <row r="1166" spans="1:19" ht="21" customHeight="1">
      <c r="A1166" s="364" t="s">
        <v>1334</v>
      </c>
      <c r="B1166" s="365"/>
      <c r="C1166" s="365"/>
      <c r="D1166" s="365"/>
      <c r="E1166" s="365"/>
      <c r="F1166" s="365"/>
      <c r="G1166" s="365"/>
      <c r="H1166" s="365"/>
      <c r="I1166" s="365"/>
      <c r="J1166" s="365"/>
      <c r="K1166" s="366"/>
      <c r="N1166" s="367" t="s">
        <v>605</v>
      </c>
      <c r="O1166" s="367"/>
    </row>
    <row r="1167" spans="1:19">
      <c r="A1167"/>
      <c r="B1167"/>
      <c r="C1167"/>
      <c r="D1167"/>
      <c r="E1167"/>
      <c r="F1167"/>
      <c r="G1167"/>
      <c r="H1167"/>
      <c r="I1167"/>
      <c r="J1167"/>
      <c r="K1167"/>
      <c r="N1167"/>
      <c r="O1167"/>
      <c r="Q1167"/>
    </row>
    <row r="1168" spans="1:19" ht="24.75" customHeight="1">
      <c r="A1168" s="352" t="s">
        <v>1335</v>
      </c>
      <c r="B1168" s="353"/>
      <c r="C1168" s="353"/>
      <c r="D1168" s="353"/>
      <c r="E1168" s="353"/>
      <c r="F1168" s="353"/>
      <c r="G1168" s="353"/>
      <c r="H1168" s="353"/>
      <c r="I1168" s="353"/>
      <c r="J1168" s="353"/>
      <c r="K1168" s="354"/>
      <c r="N1168" s="170" t="s">
        <v>560</v>
      </c>
      <c r="O1168" s="170" t="s">
        <v>606</v>
      </c>
      <c r="Q1168"/>
      <c r="R1168"/>
    </row>
    <row r="1169" spans="1:18" ht="14.25" customHeight="1">
      <c r="A1169" s="113" t="s">
        <v>1337</v>
      </c>
      <c r="B1169" s="346" t="s">
        <v>1339</v>
      </c>
      <c r="C1169" s="225"/>
      <c r="D1169" s="225"/>
      <c r="E1169" s="225"/>
      <c r="F1169" s="225"/>
      <c r="G1169" s="225"/>
      <c r="H1169" s="225"/>
      <c r="I1169" s="225"/>
      <c r="J1169" s="225"/>
      <c r="K1169" s="225"/>
      <c r="M1169" s="113" t="s">
        <v>1337</v>
      </c>
      <c r="N1169" s="42">
        <v>3</v>
      </c>
      <c r="O1169" s="42"/>
      <c r="Q1169"/>
      <c r="R1169"/>
    </row>
    <row r="1170" spans="1:18" ht="14.25">
      <c r="A1170" s="113" t="s">
        <v>1338</v>
      </c>
      <c r="B1170" s="346" t="s">
        <v>1340</v>
      </c>
      <c r="C1170" s="225"/>
      <c r="D1170" s="225"/>
      <c r="E1170" s="225"/>
      <c r="F1170" s="225"/>
      <c r="G1170" s="225"/>
      <c r="H1170" s="225"/>
      <c r="I1170" s="225"/>
      <c r="J1170" s="225"/>
      <c r="K1170" s="225"/>
      <c r="M1170" s="113" t="s">
        <v>1338</v>
      </c>
      <c r="N1170" s="42">
        <v>3</v>
      </c>
      <c r="O1170" s="42"/>
      <c r="Q1170"/>
      <c r="R1170"/>
    </row>
    <row r="1171" spans="1:18" ht="14.25">
      <c r="A1171" s="113" t="s">
        <v>1344</v>
      </c>
      <c r="B1171" s="346" t="s">
        <v>1341</v>
      </c>
      <c r="C1171" s="225"/>
      <c r="D1171" s="225"/>
      <c r="E1171" s="225"/>
      <c r="F1171" s="225"/>
      <c r="G1171" s="225"/>
      <c r="H1171" s="225"/>
      <c r="I1171" s="225"/>
      <c r="J1171" s="225"/>
      <c r="K1171" s="225"/>
      <c r="M1171" s="113" t="s">
        <v>1344</v>
      </c>
      <c r="N1171" s="42">
        <v>4</v>
      </c>
      <c r="O1171" s="42"/>
      <c r="Q1171"/>
      <c r="R1171"/>
    </row>
    <row r="1172" spans="1:18" ht="14.25" customHeight="1">
      <c r="A1172" s="368" t="s">
        <v>1342</v>
      </c>
      <c r="B1172" s="369"/>
      <c r="C1172" s="369"/>
      <c r="D1172" s="369"/>
      <c r="E1172" s="369"/>
      <c r="F1172" s="369"/>
      <c r="G1172" s="369"/>
      <c r="H1172" s="369"/>
      <c r="I1172" s="369"/>
      <c r="J1172" s="369"/>
      <c r="K1172" s="369"/>
      <c r="N1172"/>
      <c r="O1172"/>
      <c r="Q1172"/>
    </row>
    <row r="1173" spans="1:18" ht="25.5" customHeight="1">
      <c r="A1173" s="370"/>
      <c r="B1173" s="370"/>
      <c r="C1173" s="370"/>
      <c r="D1173" s="370"/>
      <c r="E1173" s="370"/>
      <c r="F1173" s="370"/>
      <c r="G1173" s="370"/>
      <c r="H1173" s="370"/>
      <c r="I1173" s="370"/>
      <c r="J1173" s="370"/>
      <c r="K1173" s="370"/>
      <c r="N1173" s="170" t="s">
        <v>560</v>
      </c>
      <c r="O1173" s="170" t="s">
        <v>606</v>
      </c>
      <c r="R1173"/>
    </row>
    <row r="1174" spans="1:18" ht="14.25">
      <c r="A1174" s="113" t="s">
        <v>1346</v>
      </c>
      <c r="B1174" s="346" t="s">
        <v>1343</v>
      </c>
      <c r="C1174" s="225"/>
      <c r="D1174" s="225"/>
      <c r="E1174" s="225"/>
      <c r="F1174" s="225"/>
      <c r="G1174" s="225"/>
      <c r="H1174" s="225"/>
      <c r="I1174" s="225"/>
      <c r="J1174" s="225"/>
      <c r="K1174" s="225"/>
      <c r="M1174" s="113" t="s">
        <v>1346</v>
      </c>
      <c r="N1174" s="42">
        <v>5</v>
      </c>
      <c r="O1174" s="42"/>
      <c r="R1174"/>
    </row>
    <row r="1175" spans="1:18">
      <c r="A1175"/>
      <c r="B1175"/>
      <c r="C1175"/>
      <c r="D1175"/>
      <c r="E1175"/>
      <c r="F1175"/>
      <c r="G1175"/>
      <c r="H1175"/>
      <c r="I1175"/>
      <c r="J1175"/>
      <c r="K1175"/>
      <c r="N1175"/>
    </row>
    <row r="1176" spans="1:18" ht="30" customHeight="1">
      <c r="A1176" s="352" t="s">
        <v>1345</v>
      </c>
      <c r="B1176" s="362"/>
      <c r="C1176" s="362"/>
      <c r="D1176" s="362"/>
      <c r="E1176" s="362"/>
      <c r="F1176" s="362"/>
      <c r="G1176" s="362"/>
      <c r="H1176" s="362"/>
      <c r="I1176" s="362"/>
      <c r="J1176" s="362"/>
      <c r="K1176" s="363"/>
      <c r="N1176" s="170" t="s">
        <v>560</v>
      </c>
      <c r="O1176" s="170" t="s">
        <v>606</v>
      </c>
      <c r="R1176"/>
    </row>
    <row r="1177" spans="1:18" ht="18" customHeight="1">
      <c r="A1177" s="113" t="s">
        <v>1349</v>
      </c>
      <c r="B1177" s="346" t="s">
        <v>1347</v>
      </c>
      <c r="C1177" s="225"/>
      <c r="D1177" s="225"/>
      <c r="E1177" s="225"/>
      <c r="F1177" s="225"/>
      <c r="G1177" s="225"/>
      <c r="H1177" s="225"/>
      <c r="I1177" s="225"/>
      <c r="J1177" s="225"/>
      <c r="K1177" s="225"/>
      <c r="M1177" s="113" t="s">
        <v>1349</v>
      </c>
      <c r="N1177" s="42">
        <v>3</v>
      </c>
      <c r="O1177" s="42"/>
      <c r="R1177"/>
    </row>
    <row r="1178" spans="1:18" ht="18" customHeight="1">
      <c r="A1178"/>
      <c r="B1178"/>
      <c r="C1178"/>
      <c r="D1178"/>
      <c r="E1178"/>
      <c r="F1178"/>
      <c r="G1178"/>
      <c r="H1178"/>
      <c r="I1178"/>
      <c r="J1178"/>
      <c r="K1178"/>
      <c r="N1178"/>
      <c r="O1178"/>
    </row>
    <row r="1179" spans="1:18" ht="25.5">
      <c r="A1179" s="352" t="s">
        <v>1348</v>
      </c>
      <c r="B1179" s="353"/>
      <c r="C1179" s="353"/>
      <c r="D1179" s="353"/>
      <c r="E1179" s="353"/>
      <c r="F1179" s="353"/>
      <c r="G1179" s="353"/>
      <c r="H1179" s="353"/>
      <c r="I1179" s="353"/>
      <c r="J1179" s="353"/>
      <c r="K1179" s="354"/>
      <c r="N1179" s="170" t="s">
        <v>560</v>
      </c>
      <c r="O1179" s="170" t="s">
        <v>606</v>
      </c>
      <c r="R1179"/>
    </row>
    <row r="1180" spans="1:18" ht="14.25">
      <c r="A1180" s="113" t="s">
        <v>1352</v>
      </c>
      <c r="B1180" s="346" t="s">
        <v>1350</v>
      </c>
      <c r="C1180" s="225"/>
      <c r="D1180" s="225"/>
      <c r="E1180" s="225"/>
      <c r="F1180" s="225"/>
      <c r="G1180" s="225"/>
      <c r="H1180" s="225"/>
      <c r="I1180" s="225"/>
      <c r="J1180" s="225"/>
      <c r="K1180" s="225"/>
      <c r="M1180" s="113" t="s">
        <v>1352</v>
      </c>
      <c r="N1180" s="42">
        <v>5</v>
      </c>
      <c r="O1180" s="42"/>
      <c r="R1180"/>
    </row>
    <row r="1181" spans="1:18" ht="18" customHeight="1">
      <c r="A1181"/>
      <c r="B1181"/>
      <c r="C1181"/>
      <c r="D1181"/>
      <c r="E1181"/>
      <c r="F1181"/>
      <c r="G1181"/>
      <c r="H1181"/>
      <c r="I1181"/>
      <c r="J1181"/>
      <c r="K1181"/>
      <c r="N1181"/>
      <c r="O1181"/>
    </row>
    <row r="1182" spans="1:18" ht="24.75" customHeight="1">
      <c r="A1182" s="352" t="s">
        <v>1351</v>
      </c>
      <c r="B1182" s="353"/>
      <c r="C1182" s="353"/>
      <c r="D1182" s="353"/>
      <c r="E1182" s="353"/>
      <c r="F1182" s="353"/>
      <c r="G1182" s="353"/>
      <c r="H1182" s="353"/>
      <c r="I1182" s="353"/>
      <c r="J1182" s="353"/>
      <c r="K1182" s="354"/>
      <c r="N1182" s="170" t="s">
        <v>560</v>
      </c>
      <c r="O1182" s="170" t="s">
        <v>606</v>
      </c>
      <c r="R1182"/>
    </row>
    <row r="1183" spans="1:18" ht="14.25" customHeight="1">
      <c r="A1183" s="113" t="s">
        <v>1354</v>
      </c>
      <c r="B1183" s="346" t="s">
        <v>640</v>
      </c>
      <c r="C1183" s="225"/>
      <c r="D1183" s="225"/>
      <c r="E1183" s="225"/>
      <c r="F1183" s="225"/>
      <c r="G1183" s="225"/>
      <c r="H1183" s="225"/>
      <c r="I1183" s="225"/>
      <c r="J1183" s="225"/>
      <c r="K1183" s="225"/>
      <c r="M1183" s="113" t="s">
        <v>1354</v>
      </c>
      <c r="N1183" s="42">
        <v>4</v>
      </c>
      <c r="O1183" s="42"/>
      <c r="R1183"/>
    </row>
    <row r="1184" spans="1:18" ht="14.25" customHeight="1">
      <c r="A1184"/>
      <c r="B1184"/>
      <c r="C1184"/>
      <c r="D1184"/>
      <c r="E1184"/>
      <c r="F1184"/>
      <c r="G1184"/>
      <c r="H1184"/>
      <c r="I1184"/>
      <c r="J1184"/>
      <c r="K1184"/>
      <c r="N1184"/>
      <c r="O1184"/>
    </row>
    <row r="1185" spans="1:23" ht="26.25" customHeight="1">
      <c r="A1185" s="352" t="s">
        <v>1353</v>
      </c>
      <c r="B1185" s="353"/>
      <c r="C1185" s="353"/>
      <c r="D1185" s="353"/>
      <c r="E1185" s="353"/>
      <c r="F1185" s="353"/>
      <c r="G1185" s="353"/>
      <c r="H1185" s="353"/>
      <c r="I1185" s="353"/>
      <c r="J1185" s="353"/>
      <c r="K1185" s="354"/>
      <c r="N1185" s="170" t="s">
        <v>560</v>
      </c>
      <c r="O1185" s="170" t="s">
        <v>606</v>
      </c>
      <c r="R1185"/>
    </row>
    <row r="1186" spans="1:23" ht="12.75" customHeight="1">
      <c r="A1186" s="113" t="s">
        <v>642</v>
      </c>
      <c r="B1186" s="346" t="s">
        <v>1355</v>
      </c>
      <c r="C1186" s="225"/>
      <c r="D1186" s="225"/>
      <c r="E1186" s="225"/>
      <c r="F1186" s="225"/>
      <c r="G1186" s="225"/>
      <c r="H1186" s="225"/>
      <c r="I1186" s="225"/>
      <c r="J1186" s="225"/>
      <c r="K1186" s="225"/>
      <c r="M1186" s="113" t="s">
        <v>642</v>
      </c>
      <c r="N1186" s="42">
        <v>3</v>
      </c>
      <c r="O1186" s="42"/>
      <c r="R1186"/>
    </row>
    <row r="1187" spans="1:23" ht="12.75" customHeight="1">
      <c r="A1187"/>
      <c r="B1187"/>
      <c r="C1187"/>
      <c r="D1187"/>
      <c r="E1187"/>
      <c r="F1187"/>
      <c r="G1187"/>
      <c r="H1187"/>
      <c r="I1187"/>
      <c r="J1187"/>
      <c r="K1187"/>
      <c r="N1187"/>
      <c r="O1187"/>
    </row>
    <row r="1188" spans="1:23" ht="33" customHeight="1">
      <c r="A1188" s="347" t="s">
        <v>641</v>
      </c>
      <c r="B1188" s="348"/>
      <c r="C1188" s="348"/>
      <c r="D1188" s="348"/>
      <c r="E1188" s="348"/>
      <c r="F1188" s="348"/>
      <c r="G1188" s="348"/>
      <c r="H1188" s="348"/>
      <c r="I1188" s="348"/>
      <c r="J1188" s="348"/>
      <c r="K1188" s="349"/>
      <c r="N1188" s="170" t="s">
        <v>560</v>
      </c>
      <c r="O1188" s="170" t="s">
        <v>606</v>
      </c>
      <c r="R1188"/>
    </row>
    <row r="1189" spans="1:23" ht="14.25">
      <c r="A1189" s="113" t="s">
        <v>645</v>
      </c>
      <c r="B1189" s="346" t="s">
        <v>643</v>
      </c>
      <c r="C1189" s="225"/>
      <c r="D1189" s="225"/>
      <c r="E1189" s="225"/>
      <c r="F1189" s="225"/>
      <c r="G1189" s="225"/>
      <c r="H1189" s="225"/>
      <c r="I1189" s="225"/>
      <c r="J1189" s="225"/>
      <c r="K1189" s="225"/>
      <c r="M1189" s="113" t="s">
        <v>645</v>
      </c>
      <c r="N1189" s="42">
        <v>5</v>
      </c>
      <c r="O1189" s="42"/>
      <c r="R1189"/>
    </row>
    <row r="1190" spans="1:23">
      <c r="A1190"/>
      <c r="B1190"/>
      <c r="C1190"/>
      <c r="D1190"/>
      <c r="E1190"/>
      <c r="F1190"/>
      <c r="G1190"/>
      <c r="H1190"/>
      <c r="I1190"/>
      <c r="J1190"/>
      <c r="K1190"/>
      <c r="N1190"/>
      <c r="O1190"/>
    </row>
    <row r="1191" spans="1:23" ht="28.5" customHeight="1">
      <c r="A1191" s="352" t="s">
        <v>644</v>
      </c>
      <c r="B1191" s="353"/>
      <c r="C1191" s="353"/>
      <c r="D1191" s="353"/>
      <c r="E1191" s="353"/>
      <c r="F1191" s="353"/>
      <c r="G1191" s="353"/>
      <c r="H1191" s="353"/>
      <c r="I1191" s="353"/>
      <c r="J1191" s="353"/>
      <c r="K1191" s="354"/>
      <c r="N1191" s="170" t="s">
        <v>560</v>
      </c>
      <c r="O1191" s="170" t="s">
        <v>606</v>
      </c>
      <c r="R1191"/>
    </row>
    <row r="1192" spans="1:23" ht="14.25">
      <c r="A1192" s="113" t="s">
        <v>372</v>
      </c>
      <c r="B1192" s="346" t="s">
        <v>646</v>
      </c>
      <c r="C1192" s="225"/>
      <c r="D1192" s="225"/>
      <c r="E1192" s="225"/>
      <c r="F1192" s="225"/>
      <c r="G1192" s="225"/>
      <c r="H1192" s="225"/>
      <c r="I1192" s="225"/>
      <c r="J1192" s="225"/>
      <c r="K1192" s="225"/>
      <c r="M1192" s="113" t="s">
        <v>372</v>
      </c>
      <c r="N1192" s="42">
        <v>5</v>
      </c>
      <c r="O1192" s="42"/>
      <c r="R1192"/>
    </row>
    <row r="1193" spans="1:23" ht="14.25">
      <c r="A1193" s="113"/>
      <c r="B1193" s="169"/>
      <c r="C1193" s="71"/>
      <c r="D1193" s="71"/>
      <c r="E1193" s="71"/>
      <c r="F1193" s="71"/>
      <c r="G1193" s="71"/>
      <c r="H1193" s="71"/>
      <c r="I1193" s="71"/>
      <c r="J1193" s="71"/>
      <c r="K1193" s="71"/>
      <c r="M1193" s="113"/>
      <c r="N1193" s="113"/>
      <c r="O1193" s="113"/>
      <c r="R1193"/>
    </row>
    <row r="1194" spans="1:23" ht="37.5" customHeight="1">
      <c r="A1194" s="361" t="s">
        <v>891</v>
      </c>
      <c r="B1194" s="361"/>
      <c r="C1194" s="361"/>
      <c r="D1194" s="361"/>
      <c r="E1194" s="361"/>
      <c r="F1194" s="361"/>
      <c r="G1194" s="361"/>
      <c r="H1194" s="361"/>
      <c r="I1194" s="361"/>
      <c r="J1194" s="361"/>
      <c r="K1194" s="361"/>
      <c r="L1194" s="361"/>
      <c r="M1194" s="361"/>
      <c r="N1194" s="225"/>
      <c r="O1194" s="225"/>
      <c r="R1194"/>
    </row>
    <row r="1195" spans="1:23" ht="38.25" customHeight="1">
      <c r="A1195" s="361"/>
      <c r="B1195" s="361"/>
      <c r="C1195" s="361"/>
      <c r="D1195" s="361"/>
      <c r="E1195" s="361"/>
      <c r="F1195" s="361"/>
      <c r="G1195" s="361"/>
      <c r="H1195" s="361"/>
      <c r="I1195" s="361"/>
      <c r="J1195" s="361"/>
      <c r="K1195" s="361"/>
      <c r="L1195" s="361"/>
      <c r="M1195" s="361"/>
      <c r="N1195" s="225"/>
      <c r="O1195" s="225"/>
      <c r="Q1195"/>
    </row>
    <row r="1196" spans="1:23" s="110" customFormat="1" ht="20.25">
      <c r="A1196" s="174"/>
      <c r="B1196" s="174"/>
      <c r="C1196" s="174"/>
      <c r="D1196" s="174"/>
      <c r="E1196" s="174"/>
      <c r="F1196" s="174"/>
      <c r="G1196" s="174"/>
      <c r="H1196" s="174"/>
      <c r="I1196" s="174"/>
      <c r="J1196" s="174"/>
      <c r="K1196" s="174"/>
      <c r="L1196" s="174"/>
      <c r="M1196" s="153"/>
      <c r="N1196" s="83"/>
      <c r="O1196" s="83"/>
      <c r="P1196" s="83"/>
      <c r="R1196" s="83"/>
      <c r="S1196" s="83"/>
      <c r="T1196" s="83"/>
      <c r="U1196" s="83"/>
      <c r="V1196" s="83"/>
      <c r="W1196" s="83"/>
    </row>
    <row r="1197" spans="1:23" s="110" customFormat="1" ht="20.25">
      <c r="A1197" s="174"/>
      <c r="B1197" s="174"/>
      <c r="C1197" s="174"/>
      <c r="D1197" s="174"/>
      <c r="E1197" s="174"/>
      <c r="F1197" s="174"/>
      <c r="G1197" s="174"/>
      <c r="H1197" s="174"/>
      <c r="I1197" s="174"/>
      <c r="J1197" s="174"/>
      <c r="K1197" s="174"/>
      <c r="L1197" s="174"/>
      <c r="M1197" s="153"/>
      <c r="N1197" s="83"/>
      <c r="O1197" s="83"/>
      <c r="P1197" s="83"/>
      <c r="R1197" s="83"/>
      <c r="S1197" s="83"/>
      <c r="T1197" s="83"/>
      <c r="U1197" s="83"/>
      <c r="V1197" s="83"/>
      <c r="W1197" s="83"/>
    </row>
    <row r="1198" spans="1:23" ht="14.25" customHeight="1">
      <c r="A1198" s="20"/>
      <c r="B1198" s="1"/>
      <c r="C1198" s="1"/>
      <c r="D1198" s="1"/>
      <c r="E1198" s="1"/>
      <c r="F1198" s="1"/>
      <c r="G1198" s="1"/>
      <c r="H1198" s="1"/>
      <c r="I1198" s="1"/>
      <c r="J1198" s="1"/>
      <c r="K1198" s="1"/>
      <c r="L1198" s="1"/>
    </row>
    <row r="1199" spans="1:23">
      <c r="A1199" s="20"/>
      <c r="B1199" s="355" t="s">
        <v>1417</v>
      </c>
      <c r="C1199" s="356"/>
      <c r="D1199" s="356"/>
      <c r="E1199" s="356"/>
      <c r="F1199" s="356"/>
      <c r="G1199" s="356"/>
      <c r="H1199" s="356"/>
      <c r="I1199" s="356"/>
      <c r="J1199" s="356"/>
      <c r="K1199" s="356"/>
      <c r="L1199" s="357"/>
    </row>
    <row r="1200" spans="1:23">
      <c r="A1200" s="20"/>
      <c r="B1200" s="358"/>
      <c r="C1200" s="359"/>
      <c r="D1200" s="359"/>
      <c r="E1200" s="359"/>
      <c r="F1200" s="359"/>
      <c r="G1200" s="359"/>
      <c r="H1200" s="359"/>
      <c r="I1200" s="359"/>
      <c r="J1200" s="359"/>
      <c r="K1200" s="359"/>
      <c r="L1200" s="360"/>
    </row>
    <row r="1201" spans="1:12">
      <c r="A1201" s="20"/>
      <c r="B1201" s="20"/>
      <c r="C1201" s="20"/>
      <c r="D1201" s="20"/>
      <c r="E1201" s="20"/>
      <c r="F1201" s="20"/>
      <c r="G1201" s="20"/>
      <c r="H1201" s="20"/>
      <c r="I1201" s="20"/>
      <c r="J1201" s="20"/>
      <c r="K1201" s="20"/>
      <c r="L1201" s="20"/>
    </row>
    <row r="1202" spans="1:12">
      <c r="B1202" s="350" t="s">
        <v>996</v>
      </c>
      <c r="C1202" s="350"/>
      <c r="D1202" s="350"/>
      <c r="E1202" s="350"/>
      <c r="F1202" s="350"/>
      <c r="G1202" s="350"/>
      <c r="H1202" s="350"/>
      <c r="I1202" s="350"/>
      <c r="J1202" s="350"/>
      <c r="K1202" s="350"/>
      <c r="L1202" s="350"/>
    </row>
    <row r="1203" spans="1:12">
      <c r="B1203" s="351"/>
      <c r="C1203" s="351"/>
      <c r="D1203" s="351"/>
      <c r="E1203" s="351"/>
      <c r="F1203" s="351"/>
      <c r="G1203" s="351"/>
      <c r="H1203" s="351"/>
      <c r="I1203" s="351"/>
      <c r="J1203" s="351"/>
      <c r="K1203" s="351"/>
      <c r="L1203" s="351"/>
    </row>
    <row r="1204" spans="1:12" ht="24.75" customHeight="1">
      <c r="B1204" s="225"/>
      <c r="C1204" s="225"/>
      <c r="D1204" s="225"/>
      <c r="E1204" s="225"/>
      <c r="F1204" s="225"/>
      <c r="G1204" s="225"/>
      <c r="H1204" s="225"/>
      <c r="I1204" s="225"/>
      <c r="J1204" s="225"/>
      <c r="K1204" s="225"/>
      <c r="L1204" s="225"/>
    </row>
    <row r="1206" spans="1:12" ht="15.75" customHeight="1"/>
    <row r="1207" spans="1:12" ht="14.25" customHeight="1"/>
    <row r="1210" spans="1:12" ht="14.25" customHeight="1"/>
    <row r="1211" spans="1:12" ht="18.75" customHeight="1"/>
    <row r="1212" spans="1:12" ht="18.75" customHeight="1"/>
    <row r="1213" spans="1:12" ht="18.75" customHeight="1"/>
    <row r="1214" spans="1:12" ht="12.75" customHeight="1"/>
    <row r="1216" spans="1:12" ht="12.75" customHeight="1"/>
    <row r="1217" ht="12.75" customHeight="1"/>
  </sheetData>
  <sheetProtection password="CC06" sheet="1"/>
  <mergeCells count="542">
    <mergeCell ref="O600:O601"/>
    <mergeCell ref="B600:K600"/>
    <mergeCell ref="N600:N601"/>
    <mergeCell ref="D969:J969"/>
    <mergeCell ref="B1017:K1017"/>
    <mergeCell ref="B960:C961"/>
    <mergeCell ref="B962:C962"/>
    <mergeCell ref="B608:L608"/>
    <mergeCell ref="H604:I604"/>
    <mergeCell ref="B971:C971"/>
    <mergeCell ref="B972:C972"/>
    <mergeCell ref="C994:J994"/>
    <mergeCell ref="C995:J995"/>
    <mergeCell ref="C993:J993"/>
    <mergeCell ref="C997:J997"/>
    <mergeCell ref="A626:K626"/>
    <mergeCell ref="C736:K736"/>
    <mergeCell ref="A739:K739"/>
    <mergeCell ref="C743:J743"/>
    <mergeCell ref="C733:L733"/>
    <mergeCell ref="C734:K734"/>
    <mergeCell ref="C735:K735"/>
    <mergeCell ref="C804:K804"/>
    <mergeCell ref="B1013:K1013"/>
    <mergeCell ref="B834:J835"/>
    <mergeCell ref="C565:I565"/>
    <mergeCell ref="A785:K785"/>
    <mergeCell ref="F569:I569"/>
    <mergeCell ref="B590:K591"/>
    <mergeCell ref="A800:K800"/>
    <mergeCell ref="F602:G602"/>
    <mergeCell ref="F604:G604"/>
    <mergeCell ref="C580:I580"/>
    <mergeCell ref="C578:I578"/>
    <mergeCell ref="B604:C604"/>
    <mergeCell ref="B574:E574"/>
    <mergeCell ref="C697:K697"/>
    <mergeCell ref="A719:K719"/>
    <mergeCell ref="A828:K831"/>
    <mergeCell ref="C737:L737"/>
    <mergeCell ref="B815:K817"/>
    <mergeCell ref="N93:N94"/>
    <mergeCell ref="O136:O137"/>
    <mergeCell ref="B459:K462"/>
    <mergeCell ref="B474:K476"/>
    <mergeCell ref="C157:H157"/>
    <mergeCell ref="C162:K162"/>
    <mergeCell ref="C163:K163"/>
    <mergeCell ref="B293:J294"/>
    <mergeCell ref="B222:B223"/>
    <mergeCell ref="B225:B226"/>
    <mergeCell ref="B220:I221"/>
    <mergeCell ref="C207:H207"/>
    <mergeCell ref="B317:J318"/>
    <mergeCell ref="B334:J335"/>
    <mergeCell ref="B438:J439"/>
    <mergeCell ref="O220:O221"/>
    <mergeCell ref="O228:O229"/>
    <mergeCell ref="N251:N252"/>
    <mergeCell ref="O251:O252"/>
    <mergeCell ref="C466:K466"/>
    <mergeCell ref="C467:K467"/>
    <mergeCell ref="C468:K468"/>
    <mergeCell ref="A472:K472"/>
    <mergeCell ref="O168:O169"/>
    <mergeCell ref="B450:K451"/>
    <mergeCell ref="C463:L463"/>
    <mergeCell ref="C464:K464"/>
    <mergeCell ref="C465:K465"/>
    <mergeCell ref="N197:N198"/>
    <mergeCell ref="C203:I203"/>
    <mergeCell ref="O197:O198"/>
    <mergeCell ref="C199:I199"/>
    <mergeCell ref="C201:I201"/>
    <mergeCell ref="N183:N184"/>
    <mergeCell ref="N168:N169"/>
    <mergeCell ref="C176:K176"/>
    <mergeCell ref="B183:K184"/>
    <mergeCell ref="B168:K169"/>
    <mergeCell ref="A24:L25"/>
    <mergeCell ref="A27:K27"/>
    <mergeCell ref="C164:H164"/>
    <mergeCell ref="B74:K76"/>
    <mergeCell ref="B50:K51"/>
    <mergeCell ref="A131:K134"/>
    <mergeCell ref="C161:I161"/>
    <mergeCell ref="C192:K192"/>
    <mergeCell ref="A436:K436"/>
    <mergeCell ref="C428:I428"/>
    <mergeCell ref="C429:I429"/>
    <mergeCell ref="B251:J252"/>
    <mergeCell ref="B272:J273"/>
    <mergeCell ref="B357:J358"/>
    <mergeCell ref="B381:J382"/>
    <mergeCell ref="B136:J137"/>
    <mergeCell ref="B93:K94"/>
    <mergeCell ref="C165:H165"/>
    <mergeCell ref="C205:I205"/>
    <mergeCell ref="C206:I206"/>
    <mergeCell ref="N220:N221"/>
    <mergeCell ref="M27:U27"/>
    <mergeCell ref="P154:P155"/>
    <mergeCell ref="C156:H156"/>
    <mergeCell ref="B154:K155"/>
    <mergeCell ref="O154:O155"/>
    <mergeCell ref="N154:N155"/>
    <mergeCell ref="C44:I45"/>
    <mergeCell ref="C46:I48"/>
    <mergeCell ref="C90:K90"/>
    <mergeCell ref="C89:K89"/>
    <mergeCell ref="O212:O213"/>
    <mergeCell ref="C110:K110"/>
    <mergeCell ref="C114:K114"/>
    <mergeCell ref="C119:K119"/>
    <mergeCell ref="C177:K177"/>
    <mergeCell ref="A210:K210"/>
    <mergeCell ref="N212:N213"/>
    <mergeCell ref="C202:I202"/>
    <mergeCell ref="P168:P169"/>
    <mergeCell ref="O93:O94"/>
    <mergeCell ref="N136:N137"/>
    <mergeCell ref="B510:K510"/>
    <mergeCell ref="F525:K525"/>
    <mergeCell ref="A520:K520"/>
    <mergeCell ref="P468:Q468"/>
    <mergeCell ref="C469:K469"/>
    <mergeCell ref="P469:Q469"/>
    <mergeCell ref="C470:K470"/>
    <mergeCell ref="P470:Q470"/>
    <mergeCell ref="C498:J498"/>
    <mergeCell ref="B492:K494"/>
    <mergeCell ref="B496:K496"/>
    <mergeCell ref="C497:J497"/>
    <mergeCell ref="B483:K485"/>
    <mergeCell ref="R527:R528"/>
    <mergeCell ref="A522:K522"/>
    <mergeCell ref="N525:S525"/>
    <mergeCell ref="F526:H526"/>
    <mergeCell ref="I526:K526"/>
    <mergeCell ref="N526:P526"/>
    <mergeCell ref="Q526:S526"/>
    <mergeCell ref="S527:S528"/>
    <mergeCell ref="C696:K696"/>
    <mergeCell ref="A598:K598"/>
    <mergeCell ref="F603:G603"/>
    <mergeCell ref="A606:K606"/>
    <mergeCell ref="B525:E528"/>
    <mergeCell ref="C566:I566"/>
    <mergeCell ref="H602:I602"/>
    <mergeCell ref="H603:I603"/>
    <mergeCell ref="C586:I586"/>
    <mergeCell ref="B588:I588"/>
    <mergeCell ref="C624:I624"/>
    <mergeCell ref="C623:I623"/>
    <mergeCell ref="C683:K683"/>
    <mergeCell ref="C678:I678"/>
    <mergeCell ref="C679:I679"/>
    <mergeCell ref="C677:I677"/>
    <mergeCell ref="C553:K554"/>
    <mergeCell ref="C555:K555"/>
    <mergeCell ref="B531:E531"/>
    <mergeCell ref="B533:K533"/>
    <mergeCell ref="C534:G534"/>
    <mergeCell ref="C536:G536"/>
    <mergeCell ref="C537:G537"/>
    <mergeCell ref="C543:K544"/>
    <mergeCell ref="C542:K542"/>
    <mergeCell ref="C538:G538"/>
    <mergeCell ref="C556:K557"/>
    <mergeCell ref="B619:K620"/>
    <mergeCell ref="B575:E575"/>
    <mergeCell ref="I570:I573"/>
    <mergeCell ref="C564:I564"/>
    <mergeCell ref="A560:K560"/>
    <mergeCell ref="C579:I579"/>
    <mergeCell ref="C593:I593"/>
    <mergeCell ref="C592:I592"/>
    <mergeCell ref="B601:C601"/>
    <mergeCell ref="D601:E601"/>
    <mergeCell ref="F601:K601"/>
    <mergeCell ref="B602:C602"/>
    <mergeCell ref="B603:C603"/>
    <mergeCell ref="G570:G573"/>
    <mergeCell ref="B568:K568"/>
    <mergeCell ref="O627:O628"/>
    <mergeCell ref="B628:K629"/>
    <mergeCell ref="B670:K670"/>
    <mergeCell ref="B675:K676"/>
    <mergeCell ref="M675:O676"/>
    <mergeCell ref="B634:K635"/>
    <mergeCell ref="B662:K665"/>
    <mergeCell ref="O694:O695"/>
    <mergeCell ref="C684:K684"/>
    <mergeCell ref="B686:K687"/>
    <mergeCell ref="N686:N687"/>
    <mergeCell ref="O686:O687"/>
    <mergeCell ref="C691:K691"/>
    <mergeCell ref="C692:K692"/>
    <mergeCell ref="B694:K695"/>
    <mergeCell ref="N694:N695"/>
    <mergeCell ref="B637:K641"/>
    <mergeCell ref="N627:N628"/>
    <mergeCell ref="P686:P687"/>
    <mergeCell ref="C688:K688"/>
    <mergeCell ref="C689:K689"/>
    <mergeCell ref="C690:K690"/>
    <mergeCell ref="B721:K722"/>
    <mergeCell ref="C698:K698"/>
    <mergeCell ref="B702:K703"/>
    <mergeCell ref="B708:H708"/>
    <mergeCell ref="B710:K711"/>
    <mergeCell ref="C700:K700"/>
    <mergeCell ref="C699:K699"/>
    <mergeCell ref="M710:O711"/>
    <mergeCell ref="N721:N722"/>
    <mergeCell ref="N731:N732"/>
    <mergeCell ref="O731:O732"/>
    <mergeCell ref="C726:K726"/>
    <mergeCell ref="C727:K727"/>
    <mergeCell ref="C728:K728"/>
    <mergeCell ref="C729:H729"/>
    <mergeCell ref="A716:K716"/>
    <mergeCell ref="C723:L723"/>
    <mergeCell ref="C724:K724"/>
    <mergeCell ref="C725:K725"/>
    <mergeCell ref="B731:K732"/>
    <mergeCell ref="N755:N756"/>
    <mergeCell ref="C745:J745"/>
    <mergeCell ref="C746:K746"/>
    <mergeCell ref="C752:G752"/>
    <mergeCell ref="B748:K751"/>
    <mergeCell ref="B787:K788"/>
    <mergeCell ref="B793:K794"/>
    <mergeCell ref="C755:G755"/>
    <mergeCell ref="C803:K803"/>
    <mergeCell ref="C753:G753"/>
    <mergeCell ref="C754:G754"/>
    <mergeCell ref="Q806:Q807"/>
    <mergeCell ref="N806:N807"/>
    <mergeCell ref="O806:O807"/>
    <mergeCell ref="P806:P807"/>
    <mergeCell ref="N925:Q925"/>
    <mergeCell ref="S930:S931"/>
    <mergeCell ref="S891:S893"/>
    <mergeCell ref="O891:O893"/>
    <mergeCell ref="P891:P893"/>
    <mergeCell ref="N891:N893"/>
    <mergeCell ref="P819:P820"/>
    <mergeCell ref="N823:N824"/>
    <mergeCell ref="O823:O824"/>
    <mergeCell ref="P823:P824"/>
    <mergeCell ref="N819:N820"/>
    <mergeCell ref="O819:O820"/>
    <mergeCell ref="T930:T931"/>
    <mergeCell ref="C950:J950"/>
    <mergeCell ref="N942:N943"/>
    <mergeCell ref="C945:J945"/>
    <mergeCell ref="T937:T938"/>
    <mergeCell ref="S937:S938"/>
    <mergeCell ref="C939:H939"/>
    <mergeCell ref="O942:O943"/>
    <mergeCell ref="C946:J946"/>
    <mergeCell ref="C933:H933"/>
    <mergeCell ref="B930:K931"/>
    <mergeCell ref="N930:R930"/>
    <mergeCell ref="N937:R937"/>
    <mergeCell ref="C935:H935"/>
    <mergeCell ref="B937:K938"/>
    <mergeCell ref="B942:K943"/>
    <mergeCell ref="T979:T980"/>
    <mergeCell ref="C981:F981"/>
    <mergeCell ref="C982:F982"/>
    <mergeCell ref="C983:F983"/>
    <mergeCell ref="B979:K980"/>
    <mergeCell ref="N979:S979"/>
    <mergeCell ref="N985:R985"/>
    <mergeCell ref="C987:F987"/>
    <mergeCell ref="B990:K991"/>
    <mergeCell ref="C988:J988"/>
    <mergeCell ref="N990:N991"/>
    <mergeCell ref="O990:O991"/>
    <mergeCell ref="B985:K986"/>
    <mergeCell ref="S985:S986"/>
    <mergeCell ref="N1007:N1008"/>
    <mergeCell ref="O1007:O1008"/>
    <mergeCell ref="A999:L1000"/>
    <mergeCell ref="A1001:L1005"/>
    <mergeCell ref="B1007:K1008"/>
    <mergeCell ref="B1010:K1010"/>
    <mergeCell ref="B1009:K1009"/>
    <mergeCell ref="B1011:K1011"/>
    <mergeCell ref="B1012:K1012"/>
    <mergeCell ref="B1014:K1014"/>
    <mergeCell ref="B1015:K1015"/>
    <mergeCell ref="B1016:K1016"/>
    <mergeCell ref="B1018:K1018"/>
    <mergeCell ref="N1056:N1057"/>
    <mergeCell ref="O1056:O1057"/>
    <mergeCell ref="B1020:K1020"/>
    <mergeCell ref="B1031:L1035"/>
    <mergeCell ref="B1037:K1038"/>
    <mergeCell ref="B1021:K1021"/>
    <mergeCell ref="B1022:K1022"/>
    <mergeCell ref="B1023:K1023"/>
    <mergeCell ref="B1024:K1024"/>
    <mergeCell ref="M1037:O1038"/>
    <mergeCell ref="A1114:K1114"/>
    <mergeCell ref="N1114:O1114"/>
    <mergeCell ref="C1068:F1068"/>
    <mergeCell ref="C1069:F1069"/>
    <mergeCell ref="C1070:F1070"/>
    <mergeCell ref="A1094:O1095"/>
    <mergeCell ref="B1078:L1078"/>
    <mergeCell ref="B1080:L1081"/>
    <mergeCell ref="A1084:L1084"/>
    <mergeCell ref="B1086:I1086"/>
    <mergeCell ref="A1104:L1112"/>
    <mergeCell ref="B1072:L1074"/>
    <mergeCell ref="A1076:L1076"/>
    <mergeCell ref="B1091:L1092"/>
    <mergeCell ref="A1098:O1099"/>
    <mergeCell ref="A1100:O1102"/>
    <mergeCell ref="B1088:I1089"/>
    <mergeCell ref="A1116:K1116"/>
    <mergeCell ref="B1117:K1117"/>
    <mergeCell ref="B1118:K1118"/>
    <mergeCell ref="B1119:K1119"/>
    <mergeCell ref="B1120:K1120"/>
    <mergeCell ref="B1121:K1121"/>
    <mergeCell ref="B1122:K1122"/>
    <mergeCell ref="B1123:K1123"/>
    <mergeCell ref="B1124:K1124"/>
    <mergeCell ref="A1126:K1126"/>
    <mergeCell ref="B1127:K1127"/>
    <mergeCell ref="B1128:K1128"/>
    <mergeCell ref="B1129:K1129"/>
    <mergeCell ref="B1130:K1130"/>
    <mergeCell ref="B1131:K1131"/>
    <mergeCell ref="B1132:K1132"/>
    <mergeCell ref="B1133:K1133"/>
    <mergeCell ref="B1134:K1134"/>
    <mergeCell ref="B1135:K1135"/>
    <mergeCell ref="B1136:K1136"/>
    <mergeCell ref="B1137:K1137"/>
    <mergeCell ref="B1138:K1138"/>
    <mergeCell ref="B1139:K1139"/>
    <mergeCell ref="A1141:K1141"/>
    <mergeCell ref="B1142:K1142"/>
    <mergeCell ref="B1143:K1143"/>
    <mergeCell ref="A1145:K1145"/>
    <mergeCell ref="N1145:O1145"/>
    <mergeCell ref="A1147:K1147"/>
    <mergeCell ref="B1148:K1148"/>
    <mergeCell ref="B1149:K1149"/>
    <mergeCell ref="B1150:K1150"/>
    <mergeCell ref="B1152:K1152"/>
    <mergeCell ref="A1154:K1154"/>
    <mergeCell ref="B1155:K1155"/>
    <mergeCell ref="B1156:K1156"/>
    <mergeCell ref="B1151:K1151"/>
    <mergeCell ref="A1158:K1158"/>
    <mergeCell ref="B1159:K1159"/>
    <mergeCell ref="B1160:K1160"/>
    <mergeCell ref="A1162:K1162"/>
    <mergeCell ref="B1163:K1163"/>
    <mergeCell ref="B1164:K1164"/>
    <mergeCell ref="A1166:K1166"/>
    <mergeCell ref="N1166:O1166"/>
    <mergeCell ref="A1185:K1185"/>
    <mergeCell ref="A1168:K1168"/>
    <mergeCell ref="B1169:K1169"/>
    <mergeCell ref="B1170:K1170"/>
    <mergeCell ref="B1171:K1171"/>
    <mergeCell ref="A1172:K1173"/>
    <mergeCell ref="B1186:K1186"/>
    <mergeCell ref="A1188:K1188"/>
    <mergeCell ref="B1202:L1204"/>
    <mergeCell ref="B1189:K1189"/>
    <mergeCell ref="A1191:K1191"/>
    <mergeCell ref="B1192:K1192"/>
    <mergeCell ref="B1199:L1200"/>
    <mergeCell ref="A1194:O1195"/>
    <mergeCell ref="B1174:K1174"/>
    <mergeCell ref="A1176:K1176"/>
    <mergeCell ref="B1177:K1177"/>
    <mergeCell ref="B1183:K1183"/>
    <mergeCell ref="A1179:K1179"/>
    <mergeCell ref="B1180:K1180"/>
    <mergeCell ref="A1182:K1182"/>
    <mergeCell ref="P527:P528"/>
    <mergeCell ref="Q527:Q528"/>
    <mergeCell ref="P570:P573"/>
    <mergeCell ref="Q570:Q573"/>
    <mergeCell ref="N569:Q569"/>
    <mergeCell ref="N570:N573"/>
    <mergeCell ref="O527:O528"/>
    <mergeCell ref="O570:O573"/>
    <mergeCell ref="N527:N528"/>
    <mergeCell ref="O540:O541"/>
    <mergeCell ref="A813:K813"/>
    <mergeCell ref="C744:J744"/>
    <mergeCell ref="B741:K742"/>
    <mergeCell ref="B806:K807"/>
    <mergeCell ref="S874:S875"/>
    <mergeCell ref="C836:K836"/>
    <mergeCell ref="C854:K855"/>
    <mergeCell ref="N874:N875"/>
    <mergeCell ref="O874:O875"/>
    <mergeCell ref="P874:P875"/>
    <mergeCell ref="Q874:Q875"/>
    <mergeCell ref="C863:K863"/>
    <mergeCell ref="R874:R875"/>
    <mergeCell ref="C871:K871"/>
    <mergeCell ref="C868:K868"/>
    <mergeCell ref="A857:K857"/>
    <mergeCell ref="C862:K862"/>
    <mergeCell ref="B866:K867"/>
    <mergeCell ref="B859:K860"/>
    <mergeCell ref="C861:K861"/>
    <mergeCell ref="C869:K869"/>
    <mergeCell ref="C864:K864"/>
    <mergeCell ref="B873:K874"/>
    <mergeCell ref="C870:K870"/>
    <mergeCell ref="B904:K904"/>
    <mergeCell ref="Q902:R903"/>
    <mergeCell ref="Q891:Q893"/>
    <mergeCell ref="R891:R893"/>
    <mergeCell ref="A900:K900"/>
    <mergeCell ref="B902:K903"/>
    <mergeCell ref="N902:P903"/>
    <mergeCell ref="C992:J992"/>
    <mergeCell ref="B925:K926"/>
    <mergeCell ref="C927:H927"/>
    <mergeCell ref="B963:C963"/>
    <mergeCell ref="B964:C964"/>
    <mergeCell ref="B973:C973"/>
    <mergeCell ref="B974:C974"/>
    <mergeCell ref="C932:H932"/>
    <mergeCell ref="C944:J944"/>
    <mergeCell ref="B970:C970"/>
    <mergeCell ref="A897:K898"/>
    <mergeCell ref="C913:H913"/>
    <mergeCell ref="B891:K893"/>
    <mergeCell ref="C894:H894"/>
    <mergeCell ref="A976:K977"/>
    <mergeCell ref="B965:C965"/>
    <mergeCell ref="C1067:F1067"/>
    <mergeCell ref="B1019:K1019"/>
    <mergeCell ref="B952:K953"/>
    <mergeCell ref="C947:J947"/>
    <mergeCell ref="B915:K915"/>
    <mergeCell ref="A922:K923"/>
    <mergeCell ref="C928:H928"/>
    <mergeCell ref="C996:J996"/>
    <mergeCell ref="B1063:L1065"/>
    <mergeCell ref="C1066:F1066"/>
    <mergeCell ref="C1058:F1058"/>
    <mergeCell ref="C1059:F1059"/>
    <mergeCell ref="C1060:F1060"/>
    <mergeCell ref="A1053:L1053"/>
    <mergeCell ref="B1055:L1057"/>
    <mergeCell ref="C1061:F1061"/>
    <mergeCell ref="B1043:H1047"/>
    <mergeCell ref="A1050:L1051"/>
    <mergeCell ref="A956:K956"/>
    <mergeCell ref="B967:K968"/>
    <mergeCell ref="D960:D961"/>
    <mergeCell ref="E960:J960"/>
    <mergeCell ref="A1028:L1029"/>
    <mergeCell ref="B1025:K1025"/>
    <mergeCell ref="C433:I433"/>
    <mergeCell ref="C434:I434"/>
    <mergeCell ref="B431:K432"/>
    <mergeCell ref="N545:N546"/>
    <mergeCell ref="O545:O546"/>
    <mergeCell ref="O426:O427"/>
    <mergeCell ref="N228:N229"/>
    <mergeCell ref="N272:N273"/>
    <mergeCell ref="O272:O273"/>
    <mergeCell ref="N293:N294"/>
    <mergeCell ref="O293:O294"/>
    <mergeCell ref="N357:N358"/>
    <mergeCell ref="O357:O358"/>
    <mergeCell ref="N317:N318"/>
    <mergeCell ref="O317:O318"/>
    <mergeCell ref="N334:N335"/>
    <mergeCell ref="O334:O335"/>
    <mergeCell ref="C499:J499"/>
    <mergeCell ref="B501:K501"/>
    <mergeCell ref="C502:J502"/>
    <mergeCell ref="F527:F528"/>
    <mergeCell ref="C503:J503"/>
    <mergeCell ref="B505:K505"/>
    <mergeCell ref="B509:K509"/>
    <mergeCell ref="B196:K198"/>
    <mergeCell ref="A1:K1"/>
    <mergeCell ref="B2:F2"/>
    <mergeCell ref="H2:K2"/>
    <mergeCell ref="C191:K191"/>
    <mergeCell ref="B43:K43"/>
    <mergeCell ref="A4:O16"/>
    <mergeCell ref="A17:O22"/>
    <mergeCell ref="B426:K427"/>
    <mergeCell ref="B214:B215"/>
    <mergeCell ref="B217:B218"/>
    <mergeCell ref="C204:I204"/>
    <mergeCell ref="B408:B409"/>
    <mergeCell ref="N381:N382"/>
    <mergeCell ref="O381:O382"/>
    <mergeCell ref="B400:B401"/>
    <mergeCell ref="N398:N399"/>
    <mergeCell ref="O398:O399"/>
    <mergeCell ref="B417:B418"/>
    <mergeCell ref="B422:B423"/>
    <mergeCell ref="N426:N427"/>
    <mergeCell ref="N29:U29"/>
    <mergeCell ref="N30:O30"/>
    <mergeCell ref="N31:Q31"/>
    <mergeCell ref="N431:N432"/>
    <mergeCell ref="O431:O432"/>
    <mergeCell ref="B447:K448"/>
    <mergeCell ref="B819:K821"/>
    <mergeCell ref="B823:K825"/>
    <mergeCell ref="B918:K919"/>
    <mergeCell ref="B958:K959"/>
    <mergeCell ref="C934:H934"/>
    <mergeCell ref="C200:I200"/>
    <mergeCell ref="N540:N541"/>
    <mergeCell ref="B529:E529"/>
    <mergeCell ref="B530:E530"/>
    <mergeCell ref="G527:G528"/>
    <mergeCell ref="B514:K514"/>
    <mergeCell ref="B584:K584"/>
    <mergeCell ref="C585:I585"/>
    <mergeCell ref="B569:E573"/>
    <mergeCell ref="H570:H573"/>
    <mergeCell ref="F570:F573"/>
    <mergeCell ref="J527:J528"/>
    <mergeCell ref="B524:K524"/>
    <mergeCell ref="K527:K528"/>
    <mergeCell ref="H527:H528"/>
    <mergeCell ref="I527:I528"/>
  </mergeCells>
  <phoneticPr fontId="57" type="noConversion"/>
  <conditionalFormatting sqref="P457:Q457 P481:Q481 P445:Q445">
    <cfRule type="expression" dxfId="20" priority="1" stopIfTrue="1">
      <formula>AND(P444&lt;&gt;0,P444&lt;&gt;1)</formula>
    </cfRule>
  </conditionalFormatting>
  <conditionalFormatting sqref="P733">
    <cfRule type="expression" dxfId="19" priority="2" stopIfTrue="1">
      <formula>AND(O733&lt;&gt;0,O733&lt;&gt;1)</formula>
    </cfRule>
  </conditionalFormatting>
  <conditionalFormatting sqref="S927:S928">
    <cfRule type="expression" dxfId="18" priority="3" stopIfTrue="1">
      <formula>AND(R927&lt;&gt;$N$840)</formula>
    </cfRule>
  </conditionalFormatting>
  <conditionalFormatting sqref="U932">
    <cfRule type="expression" dxfId="17" priority="4" stopIfTrue="1">
      <formula>AND(T932&lt;&gt;$N$841)</formula>
    </cfRule>
  </conditionalFormatting>
  <conditionalFormatting sqref="U939">
    <cfRule type="expression" dxfId="16" priority="6" stopIfTrue="1">
      <formula>AND(T939&lt;&gt;$N$854)</formula>
    </cfRule>
  </conditionalFormatting>
  <conditionalFormatting sqref="U934:U935">
    <cfRule type="expression" dxfId="15" priority="16" stopIfTrue="1">
      <formula>AND(T934&lt;&gt;#REF!)</formula>
    </cfRule>
  </conditionalFormatting>
  <conditionalFormatting sqref="U981:U983">
    <cfRule type="expression" dxfId="14" priority="7" stopIfTrue="1">
      <formula>AND(T981&gt;$N$945)</formula>
    </cfRule>
  </conditionalFormatting>
  <conditionalFormatting sqref="T987">
    <cfRule type="expression" dxfId="13" priority="8" stopIfTrue="1">
      <formula>AND(S987&gt;$N$949)</formula>
    </cfRule>
  </conditionalFormatting>
  <conditionalFormatting sqref="T988">
    <cfRule type="expression" dxfId="12" priority="9" stopIfTrue="1">
      <formula>AND(S988&gt;$O$949)</formula>
    </cfRule>
  </conditionalFormatting>
  <conditionalFormatting sqref="P992">
    <cfRule type="expression" dxfId="11" priority="10" stopIfTrue="1">
      <formula>AND(N992&gt;$N$946)</formula>
    </cfRule>
  </conditionalFormatting>
  <conditionalFormatting sqref="P994">
    <cfRule type="expression" dxfId="10" priority="11" stopIfTrue="1">
      <formula>AND(N994&gt;$N$949)</formula>
    </cfRule>
  </conditionalFormatting>
  <conditionalFormatting sqref="P996">
    <cfRule type="expression" dxfId="9" priority="12" stopIfTrue="1">
      <formula>AND(N996&gt;$N$950)</formula>
    </cfRule>
  </conditionalFormatting>
  <conditionalFormatting sqref="P993">
    <cfRule type="expression" dxfId="8" priority="13" stopIfTrue="1">
      <formula>AND(N993&gt;$O$946)</formula>
    </cfRule>
  </conditionalFormatting>
  <conditionalFormatting sqref="P995">
    <cfRule type="expression" dxfId="7" priority="14" stopIfTrue="1">
      <formula>AND(N995&gt;$O$949)</formula>
    </cfRule>
  </conditionalFormatting>
  <conditionalFormatting sqref="P997">
    <cfRule type="expression" dxfId="6" priority="15" stopIfTrue="1">
      <formula>AND(N997&gt;$O$950)</formula>
    </cfRule>
  </conditionalFormatting>
  <conditionalFormatting sqref="U933">
    <cfRule type="expression" dxfId="5" priority="5" stopIfTrue="1">
      <formula>AND(T933&lt;&gt;($N$842+$N$847))</formula>
    </cfRule>
  </conditionalFormatting>
  <conditionalFormatting sqref="O733">
    <cfRule type="expression" dxfId="4" priority="17" stopIfTrue="1">
      <formula>AND(O733&lt;&gt;0,O733&lt;&gt;1)</formula>
    </cfRule>
  </conditionalFormatting>
  <conditionalFormatting sqref="O490:O491">
    <cfRule type="expression" dxfId="3" priority="18" stopIfTrue="1">
      <formula>AND(O490&gt;0,OR(O490&lt;&gt;1))</formula>
    </cfRule>
    <cfRule type="cellIs" dxfId="2" priority="19" stopIfTrue="1" operator="equal">
      <formula>0</formula>
    </cfRule>
  </conditionalFormatting>
  <conditionalFormatting sqref="P490">
    <cfRule type="expression" dxfId="1" priority="20" stopIfTrue="1">
      <formula>"oP234&lt;&gt;1)"</formula>
    </cfRule>
  </conditionalFormatting>
  <conditionalFormatting sqref="P480:Q480 P456:Q456 P444:Q444">
    <cfRule type="expression" dxfId="0" priority="21" stopIfTrue="1">
      <formula>AND(P444&lt;&gt;0,P444&lt;&gt;1)</formula>
    </cfRule>
  </conditionalFormatting>
  <dataValidations count="54">
    <dataValidation type="custom" showInputMessage="1" showErrorMessage="1" error="Nu este mentionat nivelul in unitate (D11)" sqref="N156:O156 N170:O170 N185">
      <formula1>AND(N$95=1)</formula1>
    </dataValidation>
    <dataValidation type="custom" showInputMessage="1" showErrorMessage="1" error="Nu este mentionat nivelul in unitate (D11)" sqref="N171:O171 N157:O157 N186">
      <formula1>AND(N$96=2)</formula1>
    </dataValidation>
    <dataValidation type="custom" showInputMessage="1" showErrorMessage="1" sqref="N90">
      <formula1>AND(N90&lt;=N89)</formula1>
    </dataValidation>
    <dataValidation type="custom" showInputMessage="1" showErrorMessage="1" error="Nu este mentionat nivelul in unitate (D11)" sqref="N158:O158 N172:O172 N187 N433:O434 N542:O543">
      <formula1>AND(N$97=3)</formula1>
    </dataValidation>
    <dataValidation type="custom" showInputMessage="1" showErrorMessage="1" error="Nu este mentionat nivelul in unitate (D11)" sqref="N159:O159 N173:O173 N188">
      <formula1>AND(N$98=4)</formula1>
    </dataValidation>
    <dataValidation type="custom" showInputMessage="1" showErrorMessage="1" error="Nu este mentionat nivelul in unitate (D11)" sqref="N160:O160 N174:O174 N189">
      <formula1>AND(N$99=5)</formula1>
    </dataValidation>
    <dataValidation type="custom" showInputMessage="1" showErrorMessage="1" error="Nu este mentionat nivelul in unitate (D11)" sqref="N161:O161 N175:O175 N190">
      <formula1>AND(N$100=6)</formula1>
    </dataValidation>
    <dataValidation type="custom" showInputMessage="1" showErrorMessage="1" error="Nu este mentionat nivelul in unitate (D11)" sqref="N162:O163 N176:O177 N191:N192">
      <formula1>AND(N$101=7)</formula1>
    </dataValidation>
    <dataValidation type="custom" showInputMessage="1" showErrorMessage="1" error="Nu este mentionat nivelul in unitate (D11)" sqref="N164:O164 N178:O178 N193">
      <formula1>AND(N$102=8)</formula1>
    </dataValidation>
    <dataValidation type="custom" showInputMessage="1" showErrorMessage="1" error="Nu a existat nivelul de invatamant (D53a)" sqref="N876:R886">
      <formula1>AND($N837&gt;0)</formula1>
    </dataValidation>
    <dataValidation type="custom" showInputMessage="1" showErrorMessage="1" error="Nu a existat nivelul de invatamant (D53a)" sqref="N905:R912">
      <formula1>AND($N840&gt;0)</formula1>
    </dataValidation>
    <dataValidation type="custom" showInputMessage="1" showErrorMessage="1" error="Nu a existat nivelul de invatamant (D53a)" sqref="N919">
      <formula1>AND($N839&gt;0)</formula1>
    </dataValidation>
    <dataValidation type="custom" showInputMessage="1" showErrorMessage="1" error="Nu exista alte forme" sqref="O1009:O1025 N894:R894 N939:S939 N916:R916">
      <formula1>AND($N$854&gt;0)</formula1>
    </dataValidation>
    <dataValidation type="list" allowBlank="1" showInputMessage="1" showErrorMessage="1" sqref="N1163:O1164 N809:Q809 N696:O696 N1148:O1152 N1177:O1177 N1169:O1171 N1174:O1174 N1189:O1189 N1142:O1143 N1127:O1139 N1117:O1124 N1180:O1180 N1155:O1156 N1159:O1160 N1192:O1192 N1064:O1064 N1186:O1186 N1183:O1183">
      <formula1>"1,2,3,4,5"</formula1>
    </dataValidation>
    <dataValidation type="list" allowBlank="1" showInputMessage="1" showErrorMessage="1" sqref="N1039:N1041 N138:O138 N38 N629:O629 O602:O604 N614 N794:O794 N788:O788 N670 N681 N704 N510 N496 N577 N1045">
      <formula1>"1,2,3"</formula1>
    </dataValidation>
    <dataValidation type="custom" showInputMessage="1" showErrorMessage="1" error="Cf. D67, nu a existat acest nivel in anul scolar precedent." sqref="N1013:N1014">
      <formula1>AND($N$840&gt;0)</formula1>
    </dataValidation>
    <dataValidation type="custom" showInputMessage="1" showErrorMessage="1" error="Cf. D67, nu a existat acest nivel in anul scolar precedent." sqref="N1015:N1016">
      <formula1>AND($N$841&gt;0)</formula1>
    </dataValidation>
    <dataValidation type="custom" showInputMessage="1" showErrorMessage="1" error="Cf. D67, nu a existat acest nivel in anul scolar precedent." sqref="N1009:N1012">
      <formula1>AND($N$849&gt;0)</formula1>
    </dataValidation>
    <dataValidation type="custom" showInputMessage="1" showErrorMessage="1" error="Nu a existat nivelul de invatamant (D53a)" sqref="N981:S983">
      <formula1>AND($N$945&gt;0)</formula1>
    </dataValidation>
    <dataValidation type="custom" showInputMessage="1" showErrorMessage="1" error="Nu exista alte forme" sqref="N927:Q928">
      <formula1>AND($N$840&gt;0)</formula1>
    </dataValidation>
    <dataValidation type="custom" showInputMessage="1" showErrorMessage="1" error="Nu exista alte forme" sqref="N932:S932">
      <formula1>AND($N$841&gt;0)</formula1>
    </dataValidation>
    <dataValidation type="custom" showInputMessage="1" showErrorMessage="1" error="Nu exista alte forme" sqref="N933:S933">
      <formula1>AND($N$851&gt;0)</formula1>
    </dataValidation>
    <dataValidation type="custom" showInputMessage="1" showErrorMessage="1" error="Nu exista alte forme" sqref="N934:S934">
      <formula1>AND($N$852&gt;0)</formula1>
    </dataValidation>
    <dataValidation type="custom" showInputMessage="1" showErrorMessage="1" error="Nu exista alte forme" sqref="N935:S935">
      <formula1>AND($N$847&gt;0)</formula1>
    </dataValidation>
    <dataValidation type="list" allowBlank="1" showInputMessage="1" showErrorMessage="1" sqref="N962:N965">
      <formula1>"1,2,3,4,5,6"</formula1>
    </dataValidation>
    <dataValidation type="list" allowBlank="1" showInputMessage="1" showErrorMessage="1" sqref="N971:N974">
      <formula1>"1,2,3,4,5,6,7"</formula1>
    </dataValidation>
    <dataValidation type="custom" showInputMessage="1" showErrorMessage="1" error="Nu a existat nivelul de invatamant (D53a)" sqref="N868:N869">
      <formula1>AND($N$850&gt;0)</formula1>
    </dataValidation>
    <dataValidation type="custom" showInputMessage="1" showErrorMessage="1" error="Nu a existat nivelul de invatamant (D53a)" sqref="N861:N862">
      <formula1>AND($N$849&gt;0)</formula1>
    </dataValidation>
    <dataValidation type="list" allowBlank="1" showInputMessage="1" showErrorMessage="1" sqref="N712:N714 N428:O429 N84 N46 N44 N34 N70 N602:N604 N623:N624 N811:Q811 N677:N679 N708 N553 N515:N517 N505 N501 N534 N536:N538 N585:N586 N582 N595 N588 N564:N566 N590">
      <formula1>"1,2"</formula1>
    </dataValidation>
    <dataValidation type="whole" allowBlank="1" showInputMessage="1" showErrorMessage="1" sqref="N808:Q808">
      <formula1>1</formula1>
      <formula2>26</formula2>
    </dataValidation>
    <dataValidation type="list" allowBlank="1" showInputMessage="1" showErrorMessage="1" sqref="N757:N782 N78 N666:N668 N642:N660 N608 N547:O547">
      <formula1>"1,2,3,4"</formula1>
    </dataValidation>
    <dataValidation type="custom" allowBlank="1" showInputMessage="1" showErrorMessage="1" prompt="Suma mai mare decat numarul de elevi pe scoala!!!" sqref="N511:N513 N518 N502:N503 N506:N508 N490:N495 N483:N484">
      <formula1>AND(N483&lt;=$P$165)</formula1>
    </dataValidation>
    <dataValidation type="custom" showInputMessage="1" showErrorMessage="1" error="Nu sunt copii in gradinita (D18)" sqref="N477:N479">
      <formula1>AND($P$180&gt;0)</formula1>
    </dataValidation>
    <dataValidation type="custom" showInputMessage="1" showErrorMessage="1" error="Nu sunt elevi in scoala (D18)" sqref="O477:O479">
      <formula1>AND($P$181&gt;0)</formula1>
    </dataValidation>
    <dataValidation type="custom" showInputMessage="1" showErrorMessage="1" error="Nu a existat nivelul de invatamant (D53a)" sqref="N987:R987">
      <formula1>AND($N$947&gt;0)</formula1>
    </dataValidation>
    <dataValidation type="custom" showInputMessage="1" showErrorMessage="1" error="Nu a existat nivelul de invatamant (D53a)" sqref="N988:R988">
      <formula1>AND($O$947&gt;0)</formula1>
    </dataValidation>
    <dataValidation type="custom" showInputMessage="1" showErrorMessage="1" error="Cf. D67, nu a existat acest nivel in anul scolar precedent." sqref="N1017:N1023">
      <formula1>AND($N$851&gt;0)</formula1>
    </dataValidation>
    <dataValidation type="custom" showInputMessage="1" showErrorMessage="1" error="Cf. D67, nu a existat acest nivel in anul scolar precedent." sqref="N1024:N1025">
      <formula1>AND($N$847&gt;0)</formula1>
    </dataValidation>
    <dataValidation type="custom" allowBlank="1" showInputMessage="1" showErrorMessage="1" error="Nu sunt copii in gradinita (D18)" sqref="N440:N443 N448 N452:N455">
      <formula1>AND($P$180&gt;0)</formula1>
    </dataValidation>
    <dataValidation type="custom" allowBlank="1" showInputMessage="1" showErrorMessage="1" error="Nu sunt elevi in scoala (D18)" sqref="O440:O443 O448 O452:O455">
      <formula1>AND($P$181&gt;0)</formula1>
    </dataValidation>
    <dataValidation type="custom" showInputMessage="1" showErrorMessage="1" error="Nu exista alte forme" sqref="N214:O215 N225:O226 N222:O223 N217:O218">
      <formula1>AND($N$106=1)</formula1>
    </dataValidation>
    <dataValidation type="list" allowBlank="1" showInputMessage="1" showErrorMessage="1" sqref="N152 N98:O98 N146 N123">
      <formula1>"4"</formula1>
    </dataValidation>
    <dataValidation type="list" allowBlank="1" showInputMessage="1" showErrorMessage="1" sqref="N151 N97:O97 N145 N129 N122 N117 N108">
      <formula1>"3"</formula1>
    </dataValidation>
    <dataValidation type="list" allowBlank="1" showInputMessage="1" showErrorMessage="1" sqref="N128 N96:O96 N150 N116 N107 N144 N112 N121">
      <formula1>"2"</formula1>
    </dataValidation>
    <dataValidation type="list" allowBlank="1" showInputMessage="1" showErrorMessage="1" sqref="N127 N143 N149 N115 N106 N95:O95 N120 N111">
      <formula1>"1"</formula1>
    </dataValidation>
    <dataValidation type="list" allowBlank="1" showInputMessage="1" showErrorMessage="1" sqref="N124 N99:O99">
      <formula1>"5"</formula1>
    </dataValidation>
    <dataValidation type="list" allowBlank="1" showInputMessage="1" showErrorMessage="1" sqref="N100:O100">
      <formula1>"6"</formula1>
    </dataValidation>
    <dataValidation type="list" allowBlank="1" showInputMessage="1" showErrorMessage="1" sqref="N50">
      <formula1>"1,2,3,4,5,6,7,8,9,10,11,12,13,14,15,16,17"</formula1>
    </dataValidation>
    <dataValidation type="list" allowBlank="1" showInputMessage="1" showErrorMessage="1" sqref="N32">
      <formula1>"BU,AB,AG,AR,BC,BH,BN,BR,BT,BV,BZ,CJ,CL,CS,CT,CV,DB,DJ,GJ,GL,GR,HD,HR,IF,IL,IS,MH,MM,MS,NT,OT,PH,SB,SJ,SM,SV,TL,TM,TR,VL,VN,VS"</formula1>
    </dataValidation>
    <dataValidation type="list" allowBlank="1" showInputMessage="1" showErrorMessage="1" sqref="N101:O101">
      <formula1>"7"</formula1>
    </dataValidation>
    <dataValidation type="list" allowBlank="1" showInputMessage="1" showErrorMessage="1" sqref="N102:O102">
      <formula1>"8"</formula1>
    </dataValidation>
    <dataValidation type="custom" showInputMessage="1" showErrorMessage="1" error="Nu exista alte forme" sqref="N199:O200">
      <formula1>AND($N$127=1)</formula1>
    </dataValidation>
    <dataValidation type="custom" showInputMessage="1" showErrorMessage="1" error="Nu exista alte forme" sqref="N230:O248 N383:O395 N359:O378 N336:O354 N319:O331 N295:O314 N274:O290 N253:O269">
      <formula1>AND($N$107=2)</formula1>
    </dataValidation>
    <dataValidation type="custom" showInputMessage="1" showErrorMessage="1" error="Nu exista alte forme" sqref="N400:O405 N422:O423 N417:O419 N415:O415 N408:O412">
      <formula1>AND($N$108=3)</formula1>
    </dataValidation>
  </dataValidations>
  <pageMargins left="0.19685039370078741" right="0.19685039370078741" top="0.19685039370078741" bottom="0.51181102362204722" header="0.15748031496062992" footer="0.31496062992125984"/>
  <pageSetup paperSize="9" orientation="portrait"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Unit</vt:lpstr>
      <vt:lpstr>Unit!OLE_LINK2</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dc:creator>
  <cp:lastModifiedBy>Ada</cp:lastModifiedBy>
  <cp:lastPrinted>2012-09-17T18:00:26Z</cp:lastPrinted>
  <dcterms:created xsi:type="dcterms:W3CDTF">2011-02-02T17:01:43Z</dcterms:created>
  <dcterms:modified xsi:type="dcterms:W3CDTF">2013-10-11T07:16:07Z</dcterms:modified>
</cp:coreProperties>
</file>